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G:\0-编辑-MG\000-编辑组项目\0-编辑修稿\2025年修稿\2025-C1-8 MG240528LC004 胡美怡\Raw experimental data\PLD1, CHPT1 and PLA2G2A（PCR, cck-8）\"/>
    </mc:Choice>
  </mc:AlternateContent>
  <xr:revisionPtr revIDLastSave="0" documentId="13_ncr:1_{39C5AC0C-6E1B-43FE-86CE-409855105A41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result" sheetId="1" r:id="rId1"/>
    <sheet name="raw data" sheetId="2" r:id="rId2"/>
    <sheet name="CCK8_data" sheetId="7" r:id="rId3"/>
    <sheet name="CCK8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7" l="1"/>
  <c r="B23" i="7"/>
  <c r="B14" i="7"/>
  <c r="B5" i="7"/>
  <c r="C34" i="7" l="1"/>
  <c r="D42" i="7" s="1"/>
  <c r="C8" i="7"/>
  <c r="E39" i="7" s="1"/>
  <c r="E25" i="7"/>
  <c r="J41" i="7" s="1"/>
  <c r="D34" i="7"/>
  <c r="G42" i="7" s="1"/>
  <c r="D8" i="7"/>
  <c r="H39" i="7" s="1"/>
  <c r="C17" i="7"/>
  <c r="E40" i="7" s="1"/>
  <c r="E34" i="7"/>
  <c r="J42" i="7" s="1"/>
  <c r="E16" i="7"/>
  <c r="J40" i="7" s="1"/>
  <c r="D17" i="7"/>
  <c r="H40" i="7" s="1"/>
  <c r="E26" i="7"/>
  <c r="K41" i="7" s="1"/>
  <c r="D35" i="7"/>
  <c r="H42" i="7" s="1"/>
  <c r="E35" i="7"/>
  <c r="K42" i="7" s="1"/>
  <c r="E17" i="7"/>
  <c r="K40" i="7" s="1"/>
  <c r="C15" i="7"/>
  <c r="C40" i="7" s="1"/>
  <c r="E15" i="7"/>
  <c r="I40" i="7" s="1"/>
  <c r="D24" i="7"/>
  <c r="F41" i="7" s="1"/>
  <c r="C33" i="7"/>
  <c r="C42" i="7" s="1"/>
  <c r="C35" i="7"/>
  <c r="E42" i="7" s="1"/>
  <c r="C6" i="7"/>
  <c r="C39" i="7" s="1"/>
  <c r="D15" i="7"/>
  <c r="F40" i="7" s="1"/>
  <c r="C7" i="7"/>
  <c r="D39" i="7" s="1"/>
  <c r="E24" i="7"/>
  <c r="I41" i="7" s="1"/>
  <c r="D33" i="7"/>
  <c r="F42" i="7" s="1"/>
  <c r="D25" i="7"/>
  <c r="G41" i="7" s="1"/>
  <c r="C26" i="7"/>
  <c r="E41" i="7" s="1"/>
  <c r="D26" i="7"/>
  <c r="H41" i="7" s="1"/>
  <c r="C24" i="7"/>
  <c r="C41" i="7" s="1"/>
  <c r="D7" i="7"/>
  <c r="G39" i="7" s="1"/>
  <c r="C16" i="7"/>
  <c r="D40" i="7" s="1"/>
  <c r="E33" i="7"/>
  <c r="I42" i="7" s="1"/>
  <c r="E8" i="7"/>
  <c r="K39" i="7" s="1"/>
  <c r="D6" i="7"/>
  <c r="F39" i="7" s="1"/>
  <c r="E6" i="7"/>
  <c r="I39" i="7" s="1"/>
  <c r="E7" i="7"/>
  <c r="J39" i="7" s="1"/>
  <c r="D16" i="7"/>
  <c r="G40" i="7" s="1"/>
  <c r="C25" i="7"/>
  <c r="D41" i="7" s="1"/>
  <c r="I43" i="7" l="1"/>
  <c r="F43" i="7"/>
  <c r="F8" i="1" l="1"/>
  <c r="F9" i="1"/>
  <c r="F10" i="1"/>
  <c r="F11" i="1"/>
  <c r="F12" i="1"/>
  <c r="F13" i="1"/>
  <c r="D19" i="1"/>
  <c r="F19" i="1" s="1"/>
  <c r="D18" i="1"/>
  <c r="F18" i="1" s="1"/>
  <c r="D17" i="1"/>
  <c r="F17" i="1" s="1"/>
  <c r="D16" i="1"/>
  <c r="F16" i="1" s="1"/>
  <c r="D15" i="1"/>
  <c r="F15" i="1" s="1"/>
  <c r="D14" i="1"/>
  <c r="F14" i="1" s="1"/>
  <c r="D13" i="1"/>
  <c r="D12" i="1"/>
  <c r="D11" i="1"/>
  <c r="D10" i="1"/>
  <c r="D9" i="1"/>
  <c r="D8" i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G14" i="1" l="1"/>
  <c r="G15" i="1" s="1"/>
  <c r="G16" i="1" s="1"/>
  <c r="G17" i="1" s="1"/>
  <c r="G18" i="1" s="1"/>
  <c r="G19" i="1" s="1"/>
  <c r="H19" i="1" s="1"/>
  <c r="I19" i="1" s="1"/>
  <c r="G8" i="1"/>
  <c r="G9" i="1" s="1"/>
  <c r="G10" i="1" s="1"/>
  <c r="G11" i="1" s="1"/>
  <c r="G2" i="1"/>
  <c r="G3" i="1" s="1"/>
  <c r="G4" i="1" s="1"/>
  <c r="G5" i="1" s="1"/>
  <c r="G6" i="1" s="1"/>
  <c r="G7" i="1" s="1"/>
  <c r="H7" i="1" s="1"/>
  <c r="I7" i="1" s="1"/>
  <c r="H15" i="1" l="1"/>
  <c r="I15" i="1" s="1"/>
  <c r="H18" i="1"/>
  <c r="I18" i="1" s="1"/>
  <c r="H17" i="1"/>
  <c r="I17" i="1" s="1"/>
  <c r="H16" i="1"/>
  <c r="I16" i="1" s="1"/>
  <c r="H14" i="1"/>
  <c r="I14" i="1" s="1"/>
  <c r="H8" i="1"/>
  <c r="I8" i="1" s="1"/>
  <c r="H11" i="1"/>
  <c r="I11" i="1" s="1"/>
  <c r="G12" i="1"/>
  <c r="H9" i="1"/>
  <c r="I9" i="1" s="1"/>
  <c r="H10" i="1"/>
  <c r="I10" i="1" s="1"/>
  <c r="H6" i="1"/>
  <c r="I6" i="1" s="1"/>
  <c r="H3" i="1"/>
  <c r="I3" i="1" s="1"/>
  <c r="H5" i="1"/>
  <c r="I5" i="1" s="1"/>
  <c r="H2" i="1"/>
  <c r="I2" i="1" s="1"/>
  <c r="H4" i="1"/>
  <c r="I4" i="1" s="1"/>
  <c r="L5" i="1" l="1"/>
  <c r="L17" i="1"/>
  <c r="K17" i="1"/>
  <c r="J17" i="1"/>
  <c r="K14" i="1"/>
  <c r="J14" i="1"/>
  <c r="G13" i="1"/>
  <c r="H13" i="1" s="1"/>
  <c r="I13" i="1" s="1"/>
  <c r="H12" i="1"/>
  <c r="I12" i="1" s="1"/>
  <c r="K8" i="1"/>
  <c r="J8" i="1"/>
  <c r="K2" i="1"/>
  <c r="J2" i="1"/>
  <c r="J5" i="1"/>
  <c r="K5" i="1"/>
  <c r="L11" i="1" l="1"/>
  <c r="J11" i="1"/>
  <c r="K11" i="1"/>
</calcChain>
</file>

<file path=xl/sharedStrings.xml><?xml version="1.0" encoding="utf-8"?>
<sst xmlns="http://schemas.openxmlformats.org/spreadsheetml/2006/main" count="204" uniqueCount="76">
  <si>
    <t xml:space="preserve">Cq   </t>
  </si>
  <si>
    <t>Cq Mean</t>
  </si>
  <si>
    <t>target gene</t>
  </si>
  <si>
    <t>expression</t>
  </si>
  <si>
    <t>average</t>
  </si>
  <si>
    <t>p value</t>
  </si>
  <si>
    <t>GAPDH</t>
  </si>
  <si>
    <t>A01</t>
  </si>
  <si>
    <t>FAM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</si>
  <si>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</si>
  <si>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</si>
  <si>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</si>
  <si>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</si>
  <si>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</si>
  <si>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</si>
  <si>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</si>
  <si>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</si>
  <si>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</si>
  <si>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</si>
  <si>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</si>
  <si>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</si>
  <si>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</si>
  <si>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</si>
  <si>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</si>
  <si>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</si>
  <si>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</si>
  <si>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</si>
  <si>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</si>
  <si>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</si>
  <si>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</si>
  <si>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</si>
  <si>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</si>
  <si>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t>Hole</t>
    <phoneticPr fontId="1" type="noConversion"/>
  </si>
  <si>
    <t>Channel</t>
    <phoneticPr fontId="1" type="noConversion"/>
  </si>
  <si>
    <t>CT</t>
    <phoneticPr fontId="1" type="noConversion"/>
  </si>
  <si>
    <t>TM</t>
    <phoneticPr fontId="1" type="noConversion"/>
  </si>
  <si>
    <t>Target gene</t>
    <phoneticPr fontId="1" type="noConversion"/>
  </si>
  <si>
    <t>Sample name</t>
  </si>
  <si>
    <t>P</t>
    <phoneticPr fontId="1" type="noConversion"/>
  </si>
  <si>
    <t>GAPDH</t>
    <phoneticPr fontId="1" type="noConversion"/>
  </si>
  <si>
    <t>Control group</t>
  </si>
  <si>
    <t>Control group</t>
    <phoneticPr fontId="1" type="noConversion"/>
  </si>
  <si>
    <t>Decidualization group</t>
  </si>
  <si>
    <t>Decidualization group</t>
    <phoneticPr fontId="1" type="noConversion"/>
  </si>
  <si>
    <t>PLD1</t>
  </si>
  <si>
    <t>CHPT1</t>
  </si>
  <si>
    <t>PLA2G2A</t>
  </si>
  <si>
    <t>PLD1</t>
    <phoneticPr fontId="1" type="noConversion"/>
  </si>
  <si>
    <t>CHPT1</t>
    <phoneticPr fontId="1" type="noConversion"/>
  </si>
  <si>
    <t>PLA2G2A</t>
    <phoneticPr fontId="1" type="noConversion"/>
  </si>
  <si>
    <t>A</t>
  </si>
  <si>
    <t>B</t>
  </si>
  <si>
    <t>C</t>
  </si>
  <si>
    <t>D</t>
  </si>
  <si>
    <t>E</t>
  </si>
  <si>
    <t>F</t>
  </si>
  <si>
    <t>G</t>
  </si>
  <si>
    <t>H</t>
  </si>
  <si>
    <t>Blank</t>
  </si>
  <si>
    <t>Si-NC</t>
  </si>
  <si>
    <t>Si-NC</t>
    <phoneticPr fontId="1" type="noConversion"/>
  </si>
  <si>
    <t>Si-CHPT1</t>
  </si>
  <si>
    <t>Si-CHPT1</t>
    <phoneticPr fontId="1" type="noConversion"/>
  </si>
  <si>
    <t>48H</t>
  </si>
  <si>
    <t>72H</t>
  </si>
  <si>
    <t>0H</t>
  </si>
  <si>
    <t>24H</t>
  </si>
  <si>
    <t>0h</t>
    <phoneticPr fontId="1" type="noConversion"/>
  </si>
  <si>
    <t>OD450</t>
    <phoneticPr fontId="1" type="noConversion"/>
  </si>
  <si>
    <t>24h</t>
    <phoneticPr fontId="1" type="noConversion"/>
  </si>
  <si>
    <t>48h</t>
    <phoneticPr fontId="1" type="noConversion"/>
  </si>
  <si>
    <t>72h</t>
    <phoneticPr fontId="1" type="noConversion"/>
  </si>
  <si>
    <t>Decidualization group</t>
    <phoneticPr fontId="1" type="noConversion"/>
  </si>
  <si>
    <t>Control</t>
  </si>
  <si>
    <t>Control</t>
    <phoneticPr fontId="1" type="noConversion"/>
  </si>
  <si>
    <t>Whitespace removal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</si>
</sst>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##0.00;\-###0.00"/>
  </numFmts>
  <fonts count="10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8.25"/>
      <name val="Microsoft Sans Serif"/>
      <family val="2"/>
    </font>
    <font>
      <b/>
      <sz val="8.25"/>
      <name val="Microsoft Sans Serif"/>
      <family val="2"/>
    </font>
    <font>
      <sz val="12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>
      <alignment vertical="top"/>
      <protection locked="0"/>
    </xf>
    <xf numFmtId="0" fontId="6" fillId="0" borderId="0">
      <alignment vertical="center"/>
    </xf>
  </cellStyleXfs>
  <cellXfs count="18">
    <xf numFmtId="0" fontId="0" fillId="0" borderId="0" xfId="0"/>
    <xf numFmtId="176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77" fontId="3" fillId="0" borderId="0" xfId="1" applyNumberFormat="1" applyFont="1" applyAlignment="1" applyProtection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 applyAlignment="1">
      <alignment vertical="center"/>
    </xf>
    <xf numFmtId="177" fontId="7" fillId="0" borderId="0" xfId="1" applyNumberFormat="1" applyFont="1" applyAlignment="1" applyProtection="1">
      <alignment horizontal="center" vertical="center"/>
    </xf>
    <xf numFmtId="0" fontId="6" fillId="0" borderId="0" xfId="2">
      <alignment vertical="center"/>
    </xf>
    <xf numFmtId="0" fontId="6" fillId="2" borderId="0" xfId="2" applyFill="1">
      <alignment vertical="center"/>
    </xf>
    <xf numFmtId="0" fontId="6" fillId="3" borderId="0" xfId="2" applyFill="1">
      <alignment vertical="center"/>
    </xf>
    <xf numFmtId="0" fontId="8" fillId="0" borderId="0" xfId="0" applyFont="1"/>
    <xf numFmtId="0" fontId="9" fillId="0" borderId="0" xfId="0" applyFont="1"/>
    <xf numFmtId="177" fontId="7" fillId="0" borderId="0" xfId="1" applyNumberFormat="1" applyFont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2" applyAlignment="1">
      <alignment horizontal="center" vertical="center"/>
    </xf>
  </cellXfs>
  <cellStyles count="3">
    <cellStyle name="Normal" xfId="1" xr:uid="{35383C33-3018-4BD8-819F-013AC27CEC6B}"/>
    <cellStyle name="常规" xfId="0" builtinId="0"/>
    <cellStyle name="常规 2" xfId="2" xr:uid="{1C0F8E1D-DE18-414D-9D75-C52B962164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5"/>
  <sheetViews>
    <sheetView workbookViewId="0">
      <selection activeCell="I28" sqref="I28"/>
    </sheetView>
  </sheetViews>
  <sheetFormatPr defaultRowHeight="14" x14ac:dyDescent="0.3"/>
  <cols>
    <col min="12" max="12" width="13" bestFit="1" customWidth="1"/>
  </cols>
  <sheetData>
    <row r="1" spans="1:19" s="2" customFormat="1" x14ac:dyDescent="0.3">
      <c r="A1"/>
      <c r="B1"/>
      <c r="C1" s="1" t="s">
        <v>0</v>
      </c>
      <c r="D1" s="1" t="s">
        <v>1</v>
      </c>
      <c r="E1" s="2" t="s">
        <v>2</v>
      </c>
      <c r="F1"/>
      <c r="G1"/>
      <c r="H1"/>
      <c r="I1" t="s">
        <v>3</v>
      </c>
      <c r="J1" t="s">
        <v>4</v>
      </c>
      <c r="K1"/>
      <c r="L1" s="3" t="s">
        <v>5</v>
      </c>
      <c r="O1" s="4"/>
      <c r="P1" s="4"/>
      <c r="Q1" s="4"/>
      <c r="R1" s="4"/>
      <c r="S1" s="4"/>
    </row>
    <row r="2" spans="1:19" s="2" customFormat="1" ht="15.5" x14ac:dyDescent="0.3">
      <c r="A2" s="5" t="s">
        <v>41</v>
      </c>
      <c r="B2" t="s">
        <v>6</v>
      </c>
      <c r="C2" s="2">
        <v>18.03</v>
      </c>
      <c r="D2" s="1">
        <f>AVERAGE(C2:C4)</f>
        <v>18.073333333333334</v>
      </c>
      <c r="E2" s="2">
        <v>30.84</v>
      </c>
      <c r="F2" s="1">
        <f>E2-D2</f>
        <v>12.766666666666666</v>
      </c>
      <c r="G2" s="1">
        <f>AVERAGE(F2:F4)</f>
        <v>12.996666666666664</v>
      </c>
      <c r="H2" s="1">
        <f>F2-G2</f>
        <v>-0.22999999999999865</v>
      </c>
      <c r="I2">
        <f>POWER(2,-H2)</f>
        <v>1.1728349492318777</v>
      </c>
      <c r="J2">
        <f>AVERAGE(I2:I4)</f>
        <v>1.0067143528561011</v>
      </c>
      <c r="K2">
        <f>STDEV(I2:I4)</f>
        <v>0.14559862754248901</v>
      </c>
      <c r="L2"/>
      <c r="M2" s="15" t="s">
        <v>47</v>
      </c>
      <c r="Q2" s="4"/>
      <c r="R2" s="4"/>
      <c r="S2" s="4"/>
    </row>
    <row r="3" spans="1:19" s="2" customFormat="1" ht="15.5" x14ac:dyDescent="0.3">
      <c r="A3" s="5" t="s">
        <v>41</v>
      </c>
      <c r="B3" t="s">
        <v>6</v>
      </c>
      <c r="C3" s="2">
        <v>18.190000000000001</v>
      </c>
      <c r="D3" s="1">
        <f>AVERAGE(C2:C4)</f>
        <v>18.073333333333334</v>
      </c>
      <c r="E3" s="2">
        <v>31.22</v>
      </c>
      <c r="F3" s="1">
        <f t="shared" ref="F3:F7" si="0">E3-D3</f>
        <v>13.146666666666665</v>
      </c>
      <c r="G3" s="1">
        <f>G2</f>
        <v>12.996666666666664</v>
      </c>
      <c r="H3" s="1">
        <f t="shared" ref="H3:H7" si="1">F3-G3</f>
        <v>0.15000000000000036</v>
      </c>
      <c r="I3">
        <f t="shared" ref="I3:I7" si="2">POWER(2,-H3)</f>
        <v>0.90125046261082997</v>
      </c>
      <c r="J3"/>
      <c r="K3"/>
      <c r="L3"/>
      <c r="M3" s="15"/>
      <c r="P3" s="7"/>
      <c r="Q3" s="4"/>
      <c r="R3" s="4"/>
      <c r="S3" s="4"/>
    </row>
    <row r="4" spans="1:19" s="2" customFormat="1" ht="15.5" x14ac:dyDescent="0.3">
      <c r="A4" s="5" t="s">
        <v>41</v>
      </c>
      <c r="B4" t="s">
        <v>6</v>
      </c>
      <c r="C4" s="2">
        <v>18</v>
      </c>
      <c r="D4" s="1">
        <f>AVERAGE(C2:C4)</f>
        <v>18.073333333333334</v>
      </c>
      <c r="E4" s="2">
        <v>31.15</v>
      </c>
      <c r="F4" s="1">
        <f t="shared" si="0"/>
        <v>13.076666666666664</v>
      </c>
      <c r="G4" s="1">
        <f t="shared" ref="G4:G7" si="3">G3</f>
        <v>12.996666666666664</v>
      </c>
      <c r="H4" s="1">
        <f t="shared" si="1"/>
        <v>8.0000000000000071E-2</v>
      </c>
      <c r="I4">
        <f t="shared" si="2"/>
        <v>0.94605764672559578</v>
      </c>
      <c r="J4"/>
      <c r="K4"/>
      <c r="L4"/>
      <c r="M4" s="15"/>
      <c r="P4" s="7"/>
      <c r="Q4" s="4"/>
      <c r="R4" s="4"/>
      <c r="S4" s="4"/>
    </row>
    <row r="5" spans="1:19" s="2" customFormat="1" x14ac:dyDescent="0.3">
      <c r="A5" s="2" t="s">
        <v>43</v>
      </c>
      <c r="B5" t="s">
        <v>6</v>
      </c>
      <c r="C5" s="2">
        <v>18.79</v>
      </c>
      <c r="D5" s="1">
        <f>AVERAGE(C5:C7)</f>
        <v>18.886666666666667</v>
      </c>
      <c r="E5" s="2">
        <v>29.76</v>
      </c>
      <c r="F5" s="1">
        <f t="shared" si="0"/>
        <v>10.873333333333335</v>
      </c>
      <c r="G5" s="1">
        <f t="shared" si="3"/>
        <v>12.996666666666664</v>
      </c>
      <c r="H5" s="1">
        <f t="shared" si="1"/>
        <v>-2.1233333333333295</v>
      </c>
      <c r="I5">
        <f t="shared" si="2"/>
        <v>4.3569946245704383</v>
      </c>
      <c r="J5">
        <f>AVERAGE(I5:I7)</f>
        <v>4.1478966706645091</v>
      </c>
      <c r="K5">
        <f>STDEV(I5:I7)</f>
        <v>0.28802617705957267</v>
      </c>
      <c r="L5" s="6">
        <f>IF(_xlfn.F.TEST(I2:I4,I5:I7)&gt;0.05,_xlfn.T.TEST(I2:I4,I5:I7,2,2),_xlfn.T.TEST(I2:I4,I5:I7,2,3))</f>
        <v>7.2577513649756212E-5</v>
      </c>
      <c r="M5" s="15"/>
      <c r="O5" s="4"/>
      <c r="P5" s="8"/>
      <c r="Q5" s="4"/>
      <c r="R5" s="4"/>
      <c r="S5" s="4"/>
    </row>
    <row r="6" spans="1:19" s="2" customFormat="1" x14ac:dyDescent="0.3">
      <c r="A6" s="2" t="s">
        <v>43</v>
      </c>
      <c r="B6" t="s">
        <v>6</v>
      </c>
      <c r="C6" s="2">
        <v>18.82</v>
      </c>
      <c r="D6" s="1">
        <f>AVERAGE(C5:C7)</f>
        <v>18.886666666666667</v>
      </c>
      <c r="E6" s="2">
        <v>29.95</v>
      </c>
      <c r="F6" s="1">
        <f t="shared" si="0"/>
        <v>11.063333333333333</v>
      </c>
      <c r="G6" s="1">
        <f t="shared" si="3"/>
        <v>12.996666666666664</v>
      </c>
      <c r="H6" s="1">
        <f t="shared" si="1"/>
        <v>-1.9333333333333318</v>
      </c>
      <c r="I6">
        <f t="shared" si="2"/>
        <v>3.8193664156416625</v>
      </c>
      <c r="J6"/>
      <c r="K6"/>
      <c r="L6"/>
      <c r="M6" s="15"/>
      <c r="O6" s="4"/>
      <c r="P6" s="8"/>
      <c r="Q6" s="4"/>
      <c r="R6" s="4"/>
      <c r="S6" s="4"/>
    </row>
    <row r="7" spans="1:19" s="2" customFormat="1" x14ac:dyDescent="0.3">
      <c r="A7" s="2" t="s">
        <v>43</v>
      </c>
      <c r="B7" t="s">
        <v>6</v>
      </c>
      <c r="C7" s="2">
        <v>19.05</v>
      </c>
      <c r="D7" s="1">
        <f>AVERAGE(C5:C7)</f>
        <v>18.886666666666667</v>
      </c>
      <c r="E7" s="2">
        <v>29.79</v>
      </c>
      <c r="F7" s="1">
        <f t="shared" si="0"/>
        <v>10.903333333333332</v>
      </c>
      <c r="G7" s="1">
        <f t="shared" si="3"/>
        <v>12.996666666666664</v>
      </c>
      <c r="H7" s="1">
        <f t="shared" si="1"/>
        <v>-2.0933333333333319</v>
      </c>
      <c r="I7">
        <f t="shared" si="2"/>
        <v>4.267328971781426</v>
      </c>
      <c r="J7"/>
      <c r="K7"/>
      <c r="L7"/>
      <c r="M7" s="15"/>
      <c r="O7" s="4"/>
      <c r="P7" s="8"/>
      <c r="Q7" s="4"/>
      <c r="R7" s="4"/>
    </row>
    <row r="8" spans="1:19" s="2" customFormat="1" ht="15.5" x14ac:dyDescent="0.3">
      <c r="A8" s="5" t="s">
        <v>40</v>
      </c>
      <c r="B8" t="s">
        <v>6</v>
      </c>
      <c r="C8" s="2">
        <v>18.03</v>
      </c>
      <c r="D8" s="1">
        <f>AVERAGE(C8:C10)</f>
        <v>18.073333333333334</v>
      </c>
      <c r="E8" s="2">
        <v>28.74</v>
      </c>
      <c r="F8" s="1">
        <f>E8-D8</f>
        <v>10.666666666666664</v>
      </c>
      <c r="G8" s="1">
        <f>AVERAGE(F8:F10)</f>
        <v>10.429999999999998</v>
      </c>
      <c r="H8" s="1">
        <f>F8-G8</f>
        <v>0.23666666666666636</v>
      </c>
      <c r="I8">
        <f>POWER(2,-H8)</f>
        <v>0.84870397130912312</v>
      </c>
      <c r="J8">
        <f>AVERAGE(I8:I10)</f>
        <v>1.0131751156565174</v>
      </c>
      <c r="K8">
        <f>STDEV(I8:I10)</f>
        <v>0.20480601592922321</v>
      </c>
      <c r="L8"/>
      <c r="M8" s="15" t="s">
        <v>48</v>
      </c>
      <c r="P8" s="8"/>
      <c r="Q8" s="4"/>
      <c r="R8" s="4"/>
    </row>
    <row r="9" spans="1:19" s="2" customFormat="1" ht="15.5" x14ac:dyDescent="0.3">
      <c r="A9" s="5" t="s">
        <v>40</v>
      </c>
      <c r="B9" t="s">
        <v>6</v>
      </c>
      <c r="C9" s="2">
        <v>18.190000000000001</v>
      </c>
      <c r="D9" s="1">
        <f>AVERAGE(C8:C10)</f>
        <v>18.073333333333334</v>
      </c>
      <c r="E9" s="2">
        <v>28.19</v>
      </c>
      <c r="F9" s="1">
        <f t="shared" ref="F9:F19" si="4">E9-D9</f>
        <v>10.116666666666667</v>
      </c>
      <c r="G9" s="1">
        <f>G8</f>
        <v>10.429999999999998</v>
      </c>
      <c r="H9" s="1">
        <f t="shared" ref="H9:H13" si="5">F9-G9</f>
        <v>-0.3133333333333308</v>
      </c>
      <c r="I9">
        <f t="shared" ref="I9:I13" si="6">POWER(2,-H9)</f>
        <v>1.2425753444859311</v>
      </c>
      <c r="J9"/>
      <c r="K9"/>
      <c r="L9"/>
      <c r="M9" s="15"/>
      <c r="P9" s="8"/>
      <c r="Q9" s="4"/>
      <c r="R9" s="4"/>
    </row>
    <row r="10" spans="1:19" s="2" customFormat="1" ht="15.5" x14ac:dyDescent="0.3">
      <c r="A10" s="5" t="s">
        <v>40</v>
      </c>
      <c r="B10" t="s">
        <v>6</v>
      </c>
      <c r="C10" s="2">
        <v>18</v>
      </c>
      <c r="D10" s="1">
        <f>AVERAGE(C8:C10)</f>
        <v>18.073333333333334</v>
      </c>
      <c r="E10" s="2">
        <v>28.58</v>
      </c>
      <c r="F10" s="1">
        <f t="shared" si="4"/>
        <v>10.506666666666664</v>
      </c>
      <c r="G10" s="1">
        <f t="shared" ref="G10:G13" si="7">G9</f>
        <v>10.429999999999998</v>
      </c>
      <c r="H10" s="1">
        <f t="shared" si="5"/>
        <v>7.6666666666666217E-2</v>
      </c>
      <c r="I10">
        <f t="shared" si="6"/>
        <v>0.94824603117449768</v>
      </c>
      <c r="J10"/>
      <c r="K10"/>
      <c r="L10"/>
      <c r="M10" s="15"/>
      <c r="P10" s="4"/>
      <c r="Q10" s="4"/>
      <c r="R10" s="4"/>
    </row>
    <row r="11" spans="1:19" s="2" customFormat="1" x14ac:dyDescent="0.3">
      <c r="A11" s="2" t="s">
        <v>42</v>
      </c>
      <c r="B11" t="s">
        <v>6</v>
      </c>
      <c r="C11" s="2">
        <v>18.79</v>
      </c>
      <c r="D11" s="1">
        <f>AVERAGE(C11:C13)</f>
        <v>18.886666666666667</v>
      </c>
      <c r="E11" s="2">
        <v>26.16</v>
      </c>
      <c r="F11" s="1">
        <f t="shared" si="4"/>
        <v>7.2733333333333334</v>
      </c>
      <c r="G11" s="1">
        <f t="shared" si="7"/>
        <v>10.429999999999998</v>
      </c>
      <c r="H11" s="1">
        <f t="shared" si="5"/>
        <v>-3.1566666666666645</v>
      </c>
      <c r="I11">
        <f t="shared" si="6"/>
        <v>8.9176690927113622</v>
      </c>
      <c r="J11">
        <f>AVERAGE(I11:I13)</f>
        <v>9.0123932710223755</v>
      </c>
      <c r="K11">
        <f>STDEV(I11:I13)</f>
        <v>0.57037494663880806</v>
      </c>
      <c r="L11" s="6">
        <f>IF(_xlfn.F.TEST(I8:I10,I11:I13)&gt;0.05,_xlfn.T.TEST(I8:I10,I11:I13,2,2),_xlfn.T.TEST(I8:I10,I11:I13,2,3))</f>
        <v>2.1685905104873428E-5</v>
      </c>
      <c r="M11" s="15"/>
      <c r="O11" s="4"/>
      <c r="P11" s="4"/>
      <c r="Q11" s="4"/>
      <c r="R11" s="4"/>
    </row>
    <row r="12" spans="1:19" s="2" customFormat="1" x14ac:dyDescent="0.3">
      <c r="A12" t="s">
        <v>42</v>
      </c>
      <c r="B12" t="s">
        <v>6</v>
      </c>
      <c r="C12" s="2">
        <v>18.82</v>
      </c>
      <c r="D12" s="1">
        <f>AVERAGE(C11:C13)</f>
        <v>18.886666666666667</v>
      </c>
      <c r="E12" s="2">
        <v>26.23</v>
      </c>
      <c r="F12" s="1">
        <f t="shared" si="4"/>
        <v>7.3433333333333337</v>
      </c>
      <c r="G12" s="1">
        <f t="shared" si="7"/>
        <v>10.429999999999998</v>
      </c>
      <c r="H12" s="1">
        <f t="shared" si="5"/>
        <v>-3.0866666666666642</v>
      </c>
      <c r="I12">
        <f t="shared" si="6"/>
        <v>8.4953104316988473</v>
      </c>
      <c r="J12"/>
      <c r="K12"/>
      <c r="L12"/>
      <c r="M12" s="15"/>
      <c r="O12" s="4"/>
      <c r="P12" s="4"/>
      <c r="Q12" s="4"/>
      <c r="R12" s="4"/>
    </row>
    <row r="13" spans="1:19" s="2" customFormat="1" x14ac:dyDescent="0.3">
      <c r="A13" s="2" t="s">
        <v>42</v>
      </c>
      <c r="B13" t="s">
        <v>6</v>
      </c>
      <c r="C13" s="2">
        <v>19.05</v>
      </c>
      <c r="D13" s="1">
        <f>AVERAGE(C11:C13)</f>
        <v>18.886666666666667</v>
      </c>
      <c r="E13" s="2">
        <v>26.05</v>
      </c>
      <c r="F13" s="1">
        <f t="shared" si="4"/>
        <v>7.163333333333334</v>
      </c>
      <c r="G13" s="1">
        <f t="shared" si="7"/>
        <v>10.429999999999998</v>
      </c>
      <c r="H13" s="1">
        <f t="shared" si="5"/>
        <v>-3.2666666666666639</v>
      </c>
      <c r="I13">
        <f t="shared" si="6"/>
        <v>9.6242002886569136</v>
      </c>
      <c r="J13"/>
      <c r="K13"/>
      <c r="L13"/>
      <c r="M13" s="15"/>
      <c r="O13" s="4"/>
      <c r="P13" s="4"/>
      <c r="Q13" s="4"/>
      <c r="R13" s="4"/>
      <c r="S13" s="4"/>
    </row>
    <row r="14" spans="1:19" s="2" customFormat="1" ht="15.5" x14ac:dyDescent="0.3">
      <c r="A14" s="5" t="s">
        <v>40</v>
      </c>
      <c r="B14" t="s">
        <v>6</v>
      </c>
      <c r="C14" s="2">
        <v>18.03</v>
      </c>
      <c r="D14" s="1">
        <f>AVERAGE(C14:C16)</f>
        <v>18.073333333333334</v>
      </c>
      <c r="E14" s="2">
        <v>30.47</v>
      </c>
      <c r="F14" s="1">
        <f t="shared" si="4"/>
        <v>12.396666666666665</v>
      </c>
      <c r="G14" s="1">
        <f>AVERAGE(F14:F16)</f>
        <v>12.39</v>
      </c>
      <c r="H14" s="1">
        <f>F14-G14</f>
        <v>6.6666666666641561E-3</v>
      </c>
      <c r="I14">
        <f>POWER(2,-H14)</f>
        <v>0.99538967910323073</v>
      </c>
      <c r="J14">
        <f>AVERAGE(I14:I16)</f>
        <v>1.0002621850515896</v>
      </c>
      <c r="K14">
        <f>STDEV(I14:I16)</f>
        <v>2.8112082863523066E-2</v>
      </c>
      <c r="L14"/>
      <c r="M14" s="14" t="s">
        <v>49</v>
      </c>
      <c r="Q14" s="4"/>
      <c r="R14" s="4"/>
      <c r="S14" s="4"/>
    </row>
    <row r="15" spans="1:19" s="2" customFormat="1" ht="15.5" x14ac:dyDescent="0.3">
      <c r="A15" s="5" t="s">
        <v>40</v>
      </c>
      <c r="B15" t="s">
        <v>6</v>
      </c>
      <c r="C15" s="2">
        <v>18.190000000000001</v>
      </c>
      <c r="D15" s="1">
        <f>AVERAGE(C14:C16)</f>
        <v>18.073333333333334</v>
      </c>
      <c r="E15" s="2">
        <v>30.5</v>
      </c>
      <c r="F15" s="1">
        <f t="shared" si="4"/>
        <v>12.426666666666666</v>
      </c>
      <c r="G15" s="1">
        <f>G14</f>
        <v>12.39</v>
      </c>
      <c r="H15" s="1">
        <f t="shared" ref="H15:H19" si="8">F15-G15</f>
        <v>3.6666666666665293E-2</v>
      </c>
      <c r="I15">
        <f t="shared" ref="I15:I19" si="9">POWER(2,-H15)</f>
        <v>0.97490485572224106</v>
      </c>
      <c r="J15"/>
      <c r="K15"/>
      <c r="L15"/>
      <c r="M15" s="14"/>
      <c r="Q15" s="4"/>
      <c r="R15" s="4"/>
      <c r="S15" s="4"/>
    </row>
    <row r="16" spans="1:19" s="2" customFormat="1" ht="15.5" x14ac:dyDescent="0.3">
      <c r="A16" s="5" t="s">
        <v>40</v>
      </c>
      <c r="B16" t="s">
        <v>6</v>
      </c>
      <c r="C16" s="2">
        <v>18</v>
      </c>
      <c r="D16" s="1">
        <f>AVERAGE(C14:C16)</f>
        <v>18.073333333333334</v>
      </c>
      <c r="E16" s="2">
        <v>30.42</v>
      </c>
      <c r="F16" s="1">
        <f t="shared" si="4"/>
        <v>12.346666666666668</v>
      </c>
      <c r="G16" s="1">
        <f t="shared" ref="G16:G19" si="10">G15</f>
        <v>12.39</v>
      </c>
      <c r="H16" s="1">
        <f t="shared" si="8"/>
        <v>-4.3333333333333002E-2</v>
      </c>
      <c r="I16">
        <f t="shared" si="9"/>
        <v>1.0304920203292973</v>
      </c>
      <c r="J16"/>
      <c r="K16"/>
      <c r="L16"/>
      <c r="M16" s="14"/>
      <c r="Q16" s="4"/>
      <c r="R16" s="4"/>
      <c r="S16" s="4"/>
    </row>
    <row r="17" spans="1:19" s="2" customFormat="1" x14ac:dyDescent="0.3">
      <c r="A17" s="2" t="s">
        <v>42</v>
      </c>
      <c r="B17" t="s">
        <v>6</v>
      </c>
      <c r="C17" s="2">
        <v>18.79</v>
      </c>
      <c r="D17" s="1">
        <f>AVERAGE(C17:C19)</f>
        <v>18.886666666666667</v>
      </c>
      <c r="E17" s="2">
        <v>28.48</v>
      </c>
      <c r="F17" s="1">
        <f t="shared" si="4"/>
        <v>9.5933333333333337</v>
      </c>
      <c r="G17" s="1">
        <f t="shared" si="10"/>
        <v>12.39</v>
      </c>
      <c r="H17" s="1">
        <f t="shared" si="8"/>
        <v>-2.7966666666666669</v>
      </c>
      <c r="I17">
        <f t="shared" si="9"/>
        <v>6.9483318901738906</v>
      </c>
      <c r="J17">
        <f>AVERAGE(I17:I19)</f>
        <v>7.5595802782559121</v>
      </c>
      <c r="K17">
        <f>STDEV(I17:I19)</f>
        <v>0.77893804381305853</v>
      </c>
      <c r="L17" s="6">
        <f>IF(_xlfn.F.TEST(I14:I16,I17:I19)&gt;0.05,_xlfn.T.TEST(I14:I16,I17:I19,2,2),_xlfn.T.TEST(I14:I16,I17:I19,2,3))</f>
        <v>4.6246621475884622E-3</v>
      </c>
      <c r="M17" s="14"/>
      <c r="O17" s="4"/>
      <c r="P17" s="4"/>
      <c r="Q17" s="4"/>
      <c r="R17" s="4"/>
      <c r="S17" s="4"/>
    </row>
    <row r="18" spans="1:19" s="2" customFormat="1" x14ac:dyDescent="0.3">
      <c r="A18" t="s">
        <v>42</v>
      </c>
      <c r="B18" t="s">
        <v>6</v>
      </c>
      <c r="C18" s="2">
        <v>18.82</v>
      </c>
      <c r="D18" s="1">
        <f>AVERAGE(C17:C19)</f>
        <v>18.886666666666667</v>
      </c>
      <c r="E18" s="2">
        <v>28.2</v>
      </c>
      <c r="F18" s="1">
        <f t="shared" si="4"/>
        <v>9.3133333333333326</v>
      </c>
      <c r="G18" s="1">
        <f t="shared" si="10"/>
        <v>12.39</v>
      </c>
      <c r="H18" s="1">
        <f t="shared" si="8"/>
        <v>-3.076666666666668</v>
      </c>
      <c r="I18">
        <f t="shared" si="9"/>
        <v>8.4366290361281102</v>
      </c>
      <c r="J18"/>
      <c r="K18"/>
      <c r="L18"/>
      <c r="M18" s="14"/>
      <c r="O18" s="4"/>
      <c r="R18" s="4"/>
      <c r="S18" s="4"/>
    </row>
    <row r="19" spans="1:19" s="2" customFormat="1" x14ac:dyDescent="0.3">
      <c r="A19" s="2" t="s">
        <v>42</v>
      </c>
      <c r="B19" t="s">
        <v>6</v>
      </c>
      <c r="C19" s="2">
        <v>19.05</v>
      </c>
      <c r="D19" s="1">
        <f>AVERAGE(C17:C19)</f>
        <v>18.886666666666667</v>
      </c>
      <c r="E19" s="2">
        <v>28.41</v>
      </c>
      <c r="F19" s="1">
        <f t="shared" si="4"/>
        <v>9.5233333333333334</v>
      </c>
      <c r="G19" s="1">
        <f t="shared" si="10"/>
        <v>12.39</v>
      </c>
      <c r="H19" s="1">
        <f t="shared" si="8"/>
        <v>-2.8666666666666671</v>
      </c>
      <c r="I19">
        <f t="shared" si="9"/>
        <v>7.2937799084657371</v>
      </c>
      <c r="J19"/>
      <c r="K19"/>
      <c r="L19"/>
      <c r="M19" s="14"/>
      <c r="O19" s="4"/>
      <c r="P19" s="4"/>
      <c r="R19" s="4"/>
      <c r="S19" s="4"/>
    </row>
    <row r="20" spans="1:19" s="2" customFormat="1" x14ac:dyDescent="0.3">
      <c r="B20"/>
      <c r="D20" s="1"/>
      <c r="F20" s="1"/>
      <c r="G20" s="1"/>
      <c r="H20" s="1"/>
      <c r="I20"/>
      <c r="J20"/>
      <c r="K20"/>
      <c r="L20"/>
      <c r="M20" s="14"/>
      <c r="R20" s="4"/>
      <c r="S20" s="4"/>
    </row>
    <row r="21" spans="1:19" s="2" customFormat="1" x14ac:dyDescent="0.3">
      <c r="B21"/>
      <c r="D21" s="1"/>
      <c r="F21" s="1"/>
      <c r="G21" s="1"/>
      <c r="H21" s="1"/>
      <c r="I21"/>
      <c r="J21"/>
      <c r="K21"/>
      <c r="L21"/>
      <c r="M21" s="14"/>
      <c r="R21" s="4"/>
      <c r="S21" s="4"/>
    </row>
    <row r="22" spans="1:19" s="2" customFormat="1" x14ac:dyDescent="0.3">
      <c r="B22"/>
      <c r="D22" s="1"/>
      <c r="F22" s="1"/>
      <c r="G22" s="1"/>
      <c r="H22" s="1"/>
      <c r="I22"/>
      <c r="J22"/>
      <c r="K22"/>
      <c r="L22"/>
      <c r="M22" s="14"/>
      <c r="R22" s="4"/>
      <c r="S22" s="4"/>
    </row>
    <row r="23" spans="1:19" s="2" customFormat="1" ht="15.5" x14ac:dyDescent="0.3">
      <c r="A23" s="5"/>
      <c r="B23"/>
      <c r="D23" s="1"/>
      <c r="F23" s="1"/>
      <c r="G23" s="1"/>
      <c r="H23" s="1"/>
      <c r="I23"/>
      <c r="J23"/>
      <c r="K23"/>
      <c r="L23" s="6"/>
      <c r="M23" s="14"/>
      <c r="O23" s="4"/>
      <c r="P23" s="4"/>
      <c r="R23" s="4"/>
      <c r="S23" s="4"/>
    </row>
    <row r="24" spans="1:19" s="2" customFormat="1" ht="15.5" x14ac:dyDescent="0.3">
      <c r="A24" s="5"/>
      <c r="B24"/>
      <c r="D24" s="1"/>
      <c r="F24" s="1"/>
      <c r="G24" s="1"/>
      <c r="H24" s="1"/>
      <c r="I24"/>
      <c r="J24"/>
      <c r="K24"/>
      <c r="L24"/>
      <c r="M24" s="14"/>
      <c r="O24" s="4"/>
      <c r="P24" s="4"/>
      <c r="Q24" s="4"/>
      <c r="R24" s="4"/>
      <c r="S24" s="4"/>
    </row>
    <row r="25" spans="1:19" s="2" customFormat="1" ht="15.5" x14ac:dyDescent="0.3">
      <c r="A25" s="5"/>
      <c r="B25"/>
      <c r="D25" s="1"/>
      <c r="F25" s="1"/>
      <c r="G25" s="1"/>
      <c r="H25" s="1"/>
      <c r="I25"/>
      <c r="J25"/>
      <c r="K25"/>
      <c r="L25"/>
      <c r="M25" s="14"/>
      <c r="O25" s="4"/>
      <c r="P25" s="4"/>
      <c r="Q25" s="4"/>
      <c r="R25" s="4"/>
      <c r="S25" s="4"/>
    </row>
    <row r="26" spans="1:19" x14ac:dyDescent="0.3">
      <c r="A26" s="2"/>
      <c r="C26" s="2"/>
      <c r="D26" s="1"/>
      <c r="E26" s="2"/>
      <c r="F26" s="1"/>
      <c r="G26" s="1"/>
      <c r="H26" s="1"/>
      <c r="M26" s="14"/>
    </row>
    <row r="27" spans="1:19" x14ac:dyDescent="0.3">
      <c r="A27" s="2"/>
      <c r="C27" s="2"/>
      <c r="D27" s="1"/>
      <c r="E27" s="2"/>
      <c r="F27" s="1"/>
      <c r="G27" s="1"/>
      <c r="H27" s="1"/>
      <c r="M27" s="14"/>
    </row>
    <row r="28" spans="1:19" x14ac:dyDescent="0.3">
      <c r="A28" s="2"/>
      <c r="C28" s="2"/>
      <c r="D28" s="1"/>
      <c r="E28" s="2"/>
      <c r="F28" s="1"/>
      <c r="G28" s="1"/>
      <c r="H28" s="1"/>
      <c r="M28" s="14"/>
    </row>
    <row r="29" spans="1:19" ht="15.5" x14ac:dyDescent="0.3">
      <c r="A29" s="5"/>
      <c r="C29" s="2"/>
      <c r="D29" s="1"/>
      <c r="E29" s="2"/>
      <c r="F29" s="1"/>
      <c r="G29" s="1"/>
      <c r="H29" s="1"/>
      <c r="L29" s="6"/>
      <c r="M29" s="14"/>
    </row>
    <row r="30" spans="1:19" ht="15.5" x14ac:dyDescent="0.3">
      <c r="A30" s="5"/>
      <c r="C30" s="2"/>
      <c r="D30" s="1"/>
      <c r="E30" s="2"/>
      <c r="F30" s="1"/>
      <c r="G30" s="1"/>
      <c r="H30" s="1"/>
      <c r="M30" s="14"/>
      <c r="Q30" s="2"/>
    </row>
    <row r="31" spans="1:19" ht="15.5" x14ac:dyDescent="0.3">
      <c r="A31" s="5"/>
      <c r="C31" s="2"/>
      <c r="D31" s="1"/>
      <c r="E31" s="2"/>
      <c r="F31" s="1"/>
      <c r="G31" s="1"/>
      <c r="H31" s="1"/>
      <c r="M31" s="14"/>
      <c r="Q31" s="2"/>
    </row>
    <row r="32" spans="1:19" x14ac:dyDescent="0.3">
      <c r="A32" s="2"/>
      <c r="C32" s="2"/>
      <c r="D32" s="1"/>
      <c r="E32" s="2"/>
      <c r="F32" s="1"/>
      <c r="G32" s="1"/>
      <c r="H32" s="1"/>
      <c r="M32" s="14"/>
      <c r="Q32" s="2"/>
    </row>
    <row r="33" spans="1:18" x14ac:dyDescent="0.3">
      <c r="A33" s="2"/>
      <c r="C33" s="2"/>
      <c r="D33" s="1"/>
      <c r="E33" s="2"/>
      <c r="F33" s="1"/>
      <c r="G33" s="1"/>
      <c r="H33" s="1"/>
      <c r="M33" s="14"/>
    </row>
    <row r="34" spans="1:18" x14ac:dyDescent="0.3">
      <c r="A34" s="2"/>
      <c r="C34" s="2"/>
      <c r="D34" s="1"/>
      <c r="E34" s="2"/>
      <c r="F34" s="1"/>
      <c r="G34" s="1"/>
      <c r="H34" s="1"/>
      <c r="M34" s="14"/>
      <c r="R34" s="4"/>
    </row>
    <row r="35" spans="1:18" ht="15.5" x14ac:dyDescent="0.3">
      <c r="A35" s="5"/>
      <c r="C35" s="2"/>
      <c r="D35" s="1"/>
      <c r="E35" s="2"/>
      <c r="F35" s="1"/>
      <c r="G35" s="1"/>
      <c r="H35" s="1"/>
      <c r="L35" s="6"/>
      <c r="M35" s="14"/>
    </row>
    <row r="36" spans="1:18" ht="15.5" x14ac:dyDescent="0.3">
      <c r="A36" s="5"/>
      <c r="C36" s="2"/>
      <c r="D36" s="1"/>
      <c r="E36" s="2"/>
      <c r="F36" s="1"/>
      <c r="G36" s="1"/>
      <c r="H36" s="1"/>
      <c r="M36" s="14"/>
    </row>
    <row r="37" spans="1:18" ht="15.5" x14ac:dyDescent="0.3">
      <c r="A37" s="5"/>
      <c r="C37" s="2"/>
      <c r="D37" s="1"/>
      <c r="E37" s="2"/>
      <c r="F37" s="1"/>
      <c r="G37" s="1"/>
      <c r="H37" s="1"/>
      <c r="M37" s="14"/>
    </row>
    <row r="38" spans="1:18" x14ac:dyDescent="0.3">
      <c r="A38" s="2"/>
      <c r="C38" s="2"/>
      <c r="D38" s="1"/>
      <c r="E38" s="2"/>
      <c r="F38" s="1"/>
      <c r="G38" s="1"/>
      <c r="H38" s="1"/>
      <c r="M38" s="14"/>
    </row>
    <row r="39" spans="1:18" x14ac:dyDescent="0.3">
      <c r="A39" s="2"/>
      <c r="C39" s="2"/>
      <c r="D39" s="1"/>
      <c r="E39" s="2"/>
      <c r="F39" s="1"/>
      <c r="G39" s="1"/>
      <c r="H39" s="1"/>
      <c r="M39" s="14"/>
    </row>
    <row r="40" spans="1:18" x14ac:dyDescent="0.3">
      <c r="A40" s="2"/>
      <c r="C40" s="2"/>
      <c r="D40" s="1"/>
      <c r="E40" s="2"/>
      <c r="F40" s="1"/>
      <c r="G40" s="1"/>
      <c r="H40" s="1"/>
      <c r="M40" s="14"/>
    </row>
    <row r="41" spans="1:18" ht="15.5" x14ac:dyDescent="0.3">
      <c r="A41" s="5"/>
      <c r="C41" s="2"/>
      <c r="D41" s="1"/>
      <c r="E41" s="2"/>
      <c r="F41" s="1"/>
      <c r="G41" s="1"/>
      <c r="H41" s="1"/>
      <c r="L41" s="6"/>
      <c r="M41" s="14"/>
    </row>
    <row r="42" spans="1:18" ht="15.5" x14ac:dyDescent="0.3">
      <c r="A42" s="5"/>
      <c r="C42" s="2"/>
      <c r="D42" s="1"/>
      <c r="E42" s="2"/>
      <c r="F42" s="1"/>
      <c r="G42" s="1"/>
      <c r="H42" s="1"/>
      <c r="M42" s="14"/>
    </row>
    <row r="43" spans="1:18" ht="15.5" x14ac:dyDescent="0.3">
      <c r="A43" s="5"/>
      <c r="C43" s="2"/>
      <c r="D43" s="1"/>
      <c r="E43" s="2"/>
      <c r="F43" s="1"/>
      <c r="G43" s="1"/>
      <c r="H43" s="1"/>
      <c r="M43" s="14"/>
    </row>
    <row r="44" spans="1:18" x14ac:dyDescent="0.3">
      <c r="A44" s="2"/>
      <c r="C44" s="2"/>
      <c r="D44" s="1"/>
      <c r="E44" s="2"/>
      <c r="F44" s="1"/>
      <c r="G44" s="1"/>
      <c r="H44" s="1"/>
      <c r="M44" s="2"/>
    </row>
    <row r="45" spans="1:18" x14ac:dyDescent="0.3">
      <c r="A45" s="2"/>
      <c r="C45" s="2"/>
      <c r="D45" s="1"/>
      <c r="E45" s="2"/>
      <c r="F45" s="1"/>
      <c r="G45" s="1"/>
      <c r="H45" s="1"/>
      <c r="M45" s="2"/>
    </row>
    <row r="46" spans="1:18" x14ac:dyDescent="0.3">
      <c r="A46" s="2"/>
      <c r="C46" s="2"/>
      <c r="D46" s="1"/>
      <c r="E46" s="2"/>
      <c r="F46" s="1"/>
      <c r="G46" s="1"/>
      <c r="H46" s="1"/>
      <c r="M46" s="2"/>
    </row>
    <row r="47" spans="1:18" ht="15.5" x14ac:dyDescent="0.3">
      <c r="A47" s="5"/>
      <c r="C47" s="2"/>
      <c r="D47" s="1"/>
      <c r="E47" s="2"/>
      <c r="F47" s="1"/>
      <c r="G47" s="1"/>
      <c r="H47" s="1"/>
      <c r="L47" s="6"/>
      <c r="M47" s="2"/>
    </row>
    <row r="48" spans="1:18" ht="15.5" x14ac:dyDescent="0.3">
      <c r="A48" s="5"/>
      <c r="C48" s="2"/>
      <c r="D48" s="1"/>
      <c r="E48" s="2"/>
      <c r="F48" s="1"/>
      <c r="G48" s="1"/>
      <c r="H48" s="1"/>
      <c r="M48" s="2"/>
    </row>
    <row r="49" spans="1:13" ht="15.5" x14ac:dyDescent="0.3">
      <c r="A49" s="5"/>
      <c r="C49" s="2"/>
      <c r="D49" s="1"/>
      <c r="E49" s="2"/>
      <c r="F49" s="1"/>
      <c r="G49" s="1"/>
      <c r="H49" s="1"/>
      <c r="M49" s="2"/>
    </row>
    <row r="50" spans="1:13" x14ac:dyDescent="0.3">
      <c r="A50" s="2"/>
      <c r="C50" s="2"/>
      <c r="D50" s="1"/>
      <c r="E50" s="2"/>
      <c r="F50" s="1"/>
      <c r="G50" s="1"/>
      <c r="H50" s="1"/>
      <c r="M50" s="2"/>
    </row>
    <row r="51" spans="1:13" x14ac:dyDescent="0.3">
      <c r="A51" s="2"/>
      <c r="C51" s="2"/>
      <c r="D51" s="1"/>
      <c r="E51" s="2"/>
      <c r="F51" s="1"/>
      <c r="G51" s="1"/>
      <c r="H51" s="1"/>
      <c r="M51" s="2"/>
    </row>
    <row r="52" spans="1:13" x14ac:dyDescent="0.3">
      <c r="A52" s="2"/>
      <c r="C52" s="2"/>
      <c r="D52" s="1"/>
      <c r="E52" s="2"/>
      <c r="F52" s="1"/>
      <c r="G52" s="1"/>
      <c r="H52" s="1"/>
      <c r="M52" s="2"/>
    </row>
    <row r="53" spans="1:13" ht="15.5" x14ac:dyDescent="0.3">
      <c r="A53" s="5"/>
      <c r="C53" s="2"/>
      <c r="D53" s="1"/>
      <c r="E53" s="2"/>
      <c r="F53" s="1"/>
      <c r="G53" s="1"/>
      <c r="H53" s="1"/>
      <c r="L53" s="6"/>
      <c r="M53" s="2"/>
    </row>
    <row r="54" spans="1:13" ht="15.5" x14ac:dyDescent="0.3">
      <c r="A54" s="5"/>
      <c r="C54" s="2"/>
      <c r="D54" s="1"/>
      <c r="E54" s="2"/>
      <c r="F54" s="1"/>
      <c r="G54" s="1"/>
      <c r="H54" s="1"/>
      <c r="M54" s="2"/>
    </row>
    <row r="55" spans="1:13" ht="15.5" x14ac:dyDescent="0.3">
      <c r="A55" s="5"/>
      <c r="C55" s="2"/>
      <c r="D55" s="1"/>
      <c r="E55" s="2"/>
      <c r="F55" s="1"/>
      <c r="G55" s="1"/>
      <c r="H55" s="1"/>
      <c r="M55" s="2"/>
    </row>
  </sheetData>
  <mergeCells count="7">
    <mergeCell ref="M32:M37"/>
    <mergeCell ref="M38:M43"/>
    <mergeCell ref="M2:M7"/>
    <mergeCell ref="M8:M13"/>
    <mergeCell ref="M14:M19"/>
    <mergeCell ref="M20:M25"/>
    <mergeCell ref="M26:M3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DBF35-B93B-4E18-A0FB-EA84F5469F26}">
  <dimension ref="A1:L61"/>
  <sheetViews>
    <sheetView tabSelected="1" workbookViewId="0">
      <selection activeCell="J14" sqref="J14"/>
    </sheetView>
  </sheetViews>
  <sheetFormatPr defaultRowHeight="14" x14ac:dyDescent="0.3"/>
  <cols>
    <col min="5" max="5" width="11.58203125" bestFit="1" customWidth="1"/>
  </cols>
  <sheetData>
    <row r="1" spans="1:12" s="2" customFormat="1" x14ac:dyDescent="0.3">
      <c r="A1" s="2" t="s">
        <v>32</v>
      </c>
      <c r="B1" s="2" t="s">
        <v>33</v>
      </c>
      <c r="C1" s="2" t="s">
        <v>34</v>
      </c>
      <c r="D1" s="2" t="s">
        <v>35</v>
      </c>
      <c r="E1" s="2" t="s">
        <v>36</v>
      </c>
      <c r="F1" s="2" t="s">
        <v>37</v>
      </c>
    </row>
    <row r="2" spans="1:12" s="2" customFormat="1" ht="15.5" x14ac:dyDescent="0.3">
      <c r="A2" s="2" t="s">
        <v>7</v>
      </c>
      <c r="B2" s="2" t="s">
        <v>8</v>
      </c>
      <c r="C2" s="2">
        <v>30.84</v>
      </c>
      <c r="D2" s="2">
        <v>81.5</v>
      </c>
      <c r="E2" s="2" t="s">
        <v>47</v>
      </c>
      <c r="F2" s="5" t="s">
        <v>40</v>
      </c>
    </row>
    <row r="3" spans="1:12" s="2" customFormat="1" ht="15.5" x14ac:dyDescent="0.3">
      <c r="A3" s="2" t="s">
        <v>9</v>
      </c>
      <c r="B3" s="2" t="s">
        <v>8</v>
      </c>
      <c r="C3" s="2">
        <v>31.22</v>
      </c>
      <c r="D3" s="2">
        <v>81</v>
      </c>
      <c r="E3" s="2" t="s">
        <v>44</v>
      </c>
      <c r="F3" s="5" t="s">
        <v>41</v>
      </c>
    </row>
    <row r="4" spans="1:12" s="2" customFormat="1" ht="15.5" x14ac:dyDescent="0.3">
      <c r="A4" s="2" t="s">
        <v>10</v>
      </c>
      <c r="B4" s="2" t="s">
        <v>8</v>
      </c>
      <c r="C4" s="2">
        <v>31.15</v>
      </c>
      <c r="D4" s="2">
        <v>81</v>
      </c>
      <c r="E4" s="2" t="s">
        <v>44</v>
      </c>
      <c r="F4" s="5" t="s">
        <v>40</v>
      </c>
    </row>
    <row r="5" spans="1:12" s="2" customFormat="1" x14ac:dyDescent="0.3">
      <c r="A5" s="2" t="s">
        <v>11</v>
      </c>
      <c r="B5" s="2" t="s">
        <v>8</v>
      </c>
      <c r="C5" s="2">
        <v>29.76</v>
      </c>
      <c r="D5" s="2">
        <v>81</v>
      </c>
      <c r="E5" s="2" t="s">
        <v>44</v>
      </c>
      <c r="F5" s="2" t="s">
        <v>72</v>
      </c>
    </row>
    <row r="6" spans="1:12" s="2" customFormat="1" x14ac:dyDescent="0.3">
      <c r="A6" s="2" t="s">
        <v>12</v>
      </c>
      <c r="B6" s="2" t="s">
        <v>8</v>
      </c>
      <c r="C6" s="2">
        <v>29.95</v>
      </c>
      <c r="D6" s="2">
        <v>81</v>
      </c>
      <c r="E6" s="2" t="s">
        <v>44</v>
      </c>
      <c r="F6" t="s">
        <v>42</v>
      </c>
    </row>
    <row r="7" spans="1:12" s="2" customFormat="1" x14ac:dyDescent="0.3">
      <c r="A7" s="2" t="s">
        <v>13</v>
      </c>
      <c r="B7" s="2" t="s">
        <v>8</v>
      </c>
      <c r="C7" s="2">
        <v>29.79</v>
      </c>
      <c r="D7" s="2">
        <v>81</v>
      </c>
      <c r="E7" s="2" t="s">
        <v>44</v>
      </c>
      <c r="F7" s="2" t="s">
        <v>42</v>
      </c>
    </row>
    <row r="8" spans="1:12" s="2" customFormat="1" ht="15.5" x14ac:dyDescent="0.3">
      <c r="A8" s="2" t="s">
        <v>14</v>
      </c>
      <c r="B8" s="2" t="s">
        <v>8</v>
      </c>
      <c r="C8" s="2">
        <v>28.74</v>
      </c>
      <c r="D8" s="2">
        <v>88</v>
      </c>
      <c r="E8" s="2" t="s">
        <v>48</v>
      </c>
      <c r="F8" s="5" t="s">
        <v>40</v>
      </c>
      <c r="L8"/>
    </row>
    <row r="9" spans="1:12" s="2" customFormat="1" ht="15.5" x14ac:dyDescent="0.3">
      <c r="A9" s="2" t="s">
        <v>15</v>
      </c>
      <c r="B9" s="2" t="s">
        <v>8</v>
      </c>
      <c r="C9" s="2">
        <v>28.19</v>
      </c>
      <c r="D9" s="2">
        <v>88</v>
      </c>
      <c r="E9" s="2" t="s">
        <v>45</v>
      </c>
      <c r="F9" s="5" t="s">
        <v>40</v>
      </c>
      <c r="L9"/>
    </row>
    <row r="10" spans="1:12" s="2" customFormat="1" ht="15.5" x14ac:dyDescent="0.3">
      <c r="A10" s="2" t="s">
        <v>16</v>
      </c>
      <c r="B10" s="2" t="s">
        <v>8</v>
      </c>
      <c r="C10" s="2">
        <v>28.58</v>
      </c>
      <c r="D10" s="2">
        <v>88</v>
      </c>
      <c r="E10" s="2" t="s">
        <v>45</v>
      </c>
      <c r="F10" s="5" t="s">
        <v>40</v>
      </c>
    </row>
    <row r="11" spans="1:12" s="2" customFormat="1" x14ac:dyDescent="0.3">
      <c r="A11" s="2" t="s">
        <v>17</v>
      </c>
      <c r="B11" s="2" t="s">
        <v>8</v>
      </c>
      <c r="C11" s="2">
        <v>26.16</v>
      </c>
      <c r="D11" s="2">
        <v>86.5</v>
      </c>
      <c r="E11" s="2" t="s">
        <v>45</v>
      </c>
      <c r="F11" s="2" t="s">
        <v>42</v>
      </c>
    </row>
    <row r="12" spans="1:12" s="2" customFormat="1" x14ac:dyDescent="0.3">
      <c r="A12" s="2" t="s">
        <v>18</v>
      </c>
      <c r="B12" s="2" t="s">
        <v>8</v>
      </c>
      <c r="C12" s="2">
        <v>26.23</v>
      </c>
      <c r="D12" s="2">
        <v>86.5</v>
      </c>
      <c r="E12" s="2" t="s">
        <v>45</v>
      </c>
      <c r="F12" t="s">
        <v>42</v>
      </c>
    </row>
    <row r="13" spans="1:12" s="2" customFormat="1" x14ac:dyDescent="0.3">
      <c r="A13" s="2" t="s">
        <v>19</v>
      </c>
      <c r="B13" s="2" t="s">
        <v>8</v>
      </c>
      <c r="C13" s="2">
        <v>26.05</v>
      </c>
      <c r="D13" s="2">
        <v>86.5</v>
      </c>
      <c r="E13" s="2" t="s">
        <v>45</v>
      </c>
      <c r="F13" s="2" t="s">
        <v>42</v>
      </c>
    </row>
    <row r="14" spans="1:12" s="2" customFormat="1" ht="15.5" x14ac:dyDescent="0.3">
      <c r="A14" s="2" t="s">
        <v>20</v>
      </c>
      <c r="B14" s="2" t="s">
        <v>8</v>
      </c>
      <c r="C14" s="2">
        <v>30.47</v>
      </c>
      <c r="D14" s="2">
        <v>80.5</v>
      </c>
      <c r="E14" s="2" t="s">
        <v>49</v>
      </c>
      <c r="F14" s="5" t="s">
        <v>40</v>
      </c>
    </row>
    <row r="15" spans="1:12" s="2" customFormat="1" ht="15.5" x14ac:dyDescent="0.3">
      <c r="A15" s="2" t="s">
        <v>21</v>
      </c>
      <c r="B15" s="2" t="s">
        <v>8</v>
      </c>
      <c r="C15" s="2">
        <v>30.5</v>
      </c>
      <c r="D15" s="2">
        <v>80.5</v>
      </c>
      <c r="E15" s="2" t="s">
        <v>46</v>
      </c>
      <c r="F15" s="5" t="s">
        <v>40</v>
      </c>
    </row>
    <row r="16" spans="1:12" s="2" customFormat="1" ht="15.5" x14ac:dyDescent="0.3">
      <c r="A16" s="2" t="s">
        <v>22</v>
      </c>
      <c r="B16" s="2" t="s">
        <v>8</v>
      </c>
      <c r="C16" s="2">
        <v>30.42</v>
      </c>
      <c r="D16" s="2">
        <v>80.5</v>
      </c>
      <c r="E16" s="2" t="s">
        <v>46</v>
      </c>
      <c r="F16" s="5" t="s">
        <v>40</v>
      </c>
    </row>
    <row r="17" spans="1:6" s="2" customFormat="1" x14ac:dyDescent="0.3">
      <c r="A17" s="2" t="s">
        <v>23</v>
      </c>
      <c r="B17" s="2" t="s">
        <v>8</v>
      </c>
      <c r="C17">
        <v>28.48</v>
      </c>
      <c r="D17">
        <v>80.5</v>
      </c>
      <c r="E17" s="2" t="s">
        <v>46</v>
      </c>
      <c r="F17" s="2" t="s">
        <v>42</v>
      </c>
    </row>
    <row r="18" spans="1:6" s="2" customFormat="1" x14ac:dyDescent="0.3">
      <c r="A18" s="2" t="s">
        <v>24</v>
      </c>
      <c r="B18" s="2" t="s">
        <v>8</v>
      </c>
      <c r="C18">
        <v>28.2</v>
      </c>
      <c r="D18">
        <v>80.5</v>
      </c>
      <c r="E18" s="2" t="s">
        <v>46</v>
      </c>
      <c r="F18" t="s">
        <v>42</v>
      </c>
    </row>
    <row r="19" spans="1:6" s="2" customFormat="1" x14ac:dyDescent="0.3">
      <c r="A19" s="2" t="s">
        <v>25</v>
      </c>
      <c r="B19" s="2" t="s">
        <v>8</v>
      </c>
      <c r="C19">
        <v>28.41</v>
      </c>
      <c r="D19">
        <v>80.5</v>
      </c>
      <c r="E19" s="2" t="s">
        <v>46</v>
      </c>
      <c r="F19" s="2" t="s">
        <v>42</v>
      </c>
    </row>
    <row r="20" spans="1:6" s="2" customFormat="1" ht="15.5" x14ac:dyDescent="0.3">
      <c r="A20" s="2" t="s">
        <v>26</v>
      </c>
      <c r="B20" s="2" t="s">
        <v>8</v>
      </c>
      <c r="C20" s="2">
        <v>18.03</v>
      </c>
      <c r="D20" s="2">
        <v>85.5</v>
      </c>
      <c r="E20" s="2" t="s">
        <v>39</v>
      </c>
      <c r="F20" s="5" t="s">
        <v>40</v>
      </c>
    </row>
    <row r="21" spans="1:6" s="2" customFormat="1" ht="15.5" x14ac:dyDescent="0.3">
      <c r="A21" s="2" t="s">
        <v>27</v>
      </c>
      <c r="B21" s="2" t="s">
        <v>8</v>
      </c>
      <c r="C21" s="2">
        <v>18.190000000000001</v>
      </c>
      <c r="D21" s="2">
        <v>85.5</v>
      </c>
      <c r="E21" s="2" t="s">
        <v>39</v>
      </c>
      <c r="F21" s="5" t="s">
        <v>40</v>
      </c>
    </row>
    <row r="22" spans="1:6" s="2" customFormat="1" ht="15.5" x14ac:dyDescent="0.3">
      <c r="A22" s="2" t="s">
        <v>28</v>
      </c>
      <c r="B22" s="2" t="s">
        <v>8</v>
      </c>
      <c r="C22" s="2">
        <v>18</v>
      </c>
      <c r="D22" s="2">
        <v>85.5</v>
      </c>
      <c r="E22" s="2" t="s">
        <v>39</v>
      </c>
      <c r="F22" s="5" t="s">
        <v>40</v>
      </c>
    </row>
    <row r="23" spans="1:6" s="2" customFormat="1" x14ac:dyDescent="0.3">
      <c r="A23" s="2" t="s">
        <v>29</v>
      </c>
      <c r="B23" s="2" t="s">
        <v>8</v>
      </c>
      <c r="C23" s="2">
        <v>18.79</v>
      </c>
      <c r="D23" s="2">
        <v>85.5</v>
      </c>
      <c r="E23" s="2" t="s">
        <v>39</v>
      </c>
      <c r="F23" s="2" t="s">
        <v>42</v>
      </c>
    </row>
    <row r="24" spans="1:6" s="2" customFormat="1" x14ac:dyDescent="0.3">
      <c r="A24" s="2" t="s">
        <v>30</v>
      </c>
      <c r="B24" s="2" t="s">
        <v>8</v>
      </c>
      <c r="C24" s="2">
        <v>18.82</v>
      </c>
      <c r="D24" s="2">
        <v>85.5</v>
      </c>
      <c r="E24" s="2" t="s">
        <v>39</v>
      </c>
      <c r="F24" t="s">
        <v>42</v>
      </c>
    </row>
    <row r="25" spans="1:6" s="2" customFormat="1" x14ac:dyDescent="0.3">
      <c r="A25" s="2" t="s">
        <v>31</v>
      </c>
      <c r="B25" s="2" t="s">
        <v>8</v>
      </c>
      <c r="C25" s="2">
        <v>19.05</v>
      </c>
      <c r="D25" s="2">
        <v>85.5</v>
      </c>
      <c r="E25" s="2" t="s">
        <v>39</v>
      </c>
      <c r="F25" s="2" t="s">
        <v>42</v>
      </c>
    </row>
    <row r="26" spans="1:6" s="2" customFormat="1" x14ac:dyDescent="0.3">
      <c r="F26"/>
    </row>
    <row r="27" spans="1:6" s="2" customFormat="1" x14ac:dyDescent="0.3">
      <c r="F27"/>
    </row>
    <row r="28" spans="1:6" s="2" customFormat="1" x14ac:dyDescent="0.3">
      <c r="F28"/>
    </row>
    <row r="29" spans="1:6" s="2" customFormat="1" ht="15.5" x14ac:dyDescent="0.3">
      <c r="F29" s="5"/>
    </row>
    <row r="30" spans="1:6" s="2" customFormat="1" ht="15.5" x14ac:dyDescent="0.3">
      <c r="F30" s="5"/>
    </row>
    <row r="31" spans="1:6" s="2" customFormat="1" ht="15.5" x14ac:dyDescent="0.3">
      <c r="F31" s="5"/>
    </row>
    <row r="32" spans="1:6" x14ac:dyDescent="0.3">
      <c r="A32" s="2"/>
      <c r="B32" s="2"/>
      <c r="C32" s="2"/>
      <c r="D32" s="2"/>
      <c r="E32" s="2"/>
    </row>
    <row r="33" spans="1:6" x14ac:dyDescent="0.3">
      <c r="A33" s="2"/>
      <c r="B33" s="2"/>
      <c r="C33" s="2"/>
      <c r="D33" s="2"/>
      <c r="E33" s="2"/>
    </row>
    <row r="34" spans="1:6" x14ac:dyDescent="0.3">
      <c r="A34" s="2"/>
      <c r="B34" s="2"/>
      <c r="C34" s="2"/>
      <c r="D34" s="2"/>
      <c r="E34" s="2"/>
    </row>
    <row r="35" spans="1:6" ht="15.5" x14ac:dyDescent="0.3">
      <c r="A35" s="2"/>
      <c r="B35" s="2"/>
      <c r="E35" s="2"/>
      <c r="F35" s="5"/>
    </row>
    <row r="36" spans="1:6" ht="15.5" x14ac:dyDescent="0.3">
      <c r="A36" s="2"/>
      <c r="B36" s="2"/>
      <c r="E36" s="2"/>
      <c r="F36" s="5"/>
    </row>
    <row r="37" spans="1:6" ht="15.5" x14ac:dyDescent="0.3">
      <c r="A37" s="2"/>
      <c r="B37" s="2"/>
      <c r="E37" s="2"/>
      <c r="F37" s="5"/>
    </row>
    <row r="38" spans="1:6" x14ac:dyDescent="0.3">
      <c r="A38" s="2"/>
      <c r="B38" s="2"/>
      <c r="E38" s="2"/>
    </row>
    <row r="39" spans="1:6" x14ac:dyDescent="0.3">
      <c r="A39" s="2"/>
      <c r="B39" s="2"/>
      <c r="E39" s="2"/>
    </row>
    <row r="40" spans="1:6" x14ac:dyDescent="0.3">
      <c r="A40" s="2"/>
      <c r="B40" s="2"/>
      <c r="E40" s="2"/>
    </row>
    <row r="41" spans="1:6" ht="15.5" x14ac:dyDescent="0.3">
      <c r="A41" s="2"/>
      <c r="B41" s="2"/>
      <c r="E41" s="2"/>
      <c r="F41" s="5"/>
    </row>
    <row r="42" spans="1:6" ht="15.5" x14ac:dyDescent="0.3">
      <c r="A42" s="2"/>
      <c r="B42" s="2"/>
      <c r="E42" s="2"/>
      <c r="F42" s="5"/>
    </row>
    <row r="43" spans="1:6" ht="15.5" x14ac:dyDescent="0.3">
      <c r="A43" s="2"/>
      <c r="B43" s="2"/>
      <c r="E43" s="2"/>
      <c r="F43" s="5"/>
    </row>
    <row r="44" spans="1:6" x14ac:dyDescent="0.3">
      <c r="A44" s="2"/>
      <c r="B44" s="2"/>
    </row>
    <row r="45" spans="1:6" x14ac:dyDescent="0.3">
      <c r="A45" s="2"/>
      <c r="B45" s="2"/>
    </row>
    <row r="46" spans="1:6" x14ac:dyDescent="0.3">
      <c r="A46" s="2"/>
      <c r="B46" s="2"/>
    </row>
    <row r="47" spans="1:6" ht="15.5" x14ac:dyDescent="0.3">
      <c r="A47" s="2"/>
      <c r="B47" s="2"/>
      <c r="F47" s="5"/>
    </row>
    <row r="48" spans="1:6" ht="15.5" x14ac:dyDescent="0.3">
      <c r="A48" s="2"/>
      <c r="B48" s="2"/>
      <c r="F48" s="5"/>
    </row>
    <row r="49" spans="1:6" ht="15.5" x14ac:dyDescent="0.3">
      <c r="A49" s="2"/>
      <c r="B49" s="2"/>
      <c r="F49" s="5"/>
    </row>
    <row r="50" spans="1:6" x14ac:dyDescent="0.3">
      <c r="A50" s="2"/>
      <c r="B50" s="2"/>
    </row>
    <row r="51" spans="1:6" x14ac:dyDescent="0.3">
      <c r="A51" s="2"/>
      <c r="B51" s="2"/>
    </row>
    <row r="52" spans="1:6" x14ac:dyDescent="0.3">
      <c r="A52" s="2"/>
      <c r="B52" s="2"/>
    </row>
    <row r="53" spans="1:6" x14ac:dyDescent="0.3">
      <c r="A53" s="2"/>
      <c r="B53" s="2"/>
    </row>
    <row r="54" spans="1:6" x14ac:dyDescent="0.3">
      <c r="A54" s="2"/>
      <c r="B54" s="2"/>
    </row>
    <row r="55" spans="1:6" x14ac:dyDescent="0.3">
      <c r="A55" s="2"/>
      <c r="B55" s="2"/>
    </row>
    <row r="56" spans="1:6" x14ac:dyDescent="0.3">
      <c r="A56" s="2"/>
      <c r="B56" s="2"/>
    </row>
    <row r="57" spans="1:6" x14ac:dyDescent="0.3">
      <c r="A57" s="2"/>
      <c r="B57" s="2"/>
    </row>
    <row r="58" spans="1:6" x14ac:dyDescent="0.3">
      <c r="A58" s="2"/>
      <c r="B58" s="2"/>
    </row>
    <row r="59" spans="1:6" x14ac:dyDescent="0.3">
      <c r="A59" s="2"/>
      <c r="B59" s="2"/>
    </row>
    <row r="60" spans="1:6" x14ac:dyDescent="0.3">
      <c r="A60" s="2"/>
      <c r="B60" s="2"/>
    </row>
    <row r="61" spans="1:6" x14ac:dyDescent="0.3">
      <c r="A61" s="2"/>
      <c r="B61" s="2"/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485BED-A862-4437-BE0E-40650AF9784F}">
  <dimension ref="A1:R45"/>
  <sheetViews>
    <sheetView workbookViewId="0">
      <selection activeCell="H30" sqref="H30"/>
    </sheetView>
  </sheetViews>
  <sheetFormatPr defaultRowHeight="14" x14ac:dyDescent="0.3"/>
  <cols>
    <col min="1" max="1" width="9.58203125" bestFit="1" customWidth="1"/>
    <col min="5" max="5" width="12.08203125" bestFit="1" customWidth="1"/>
    <col min="6" max="6" width="11.5" customWidth="1"/>
    <col min="10" max="10" width="11.5" bestFit="1" customWidth="1"/>
    <col min="15" max="15" width="13" bestFit="1" customWidth="1"/>
    <col min="19" max="19" width="13" bestFit="1" customWidth="1"/>
  </cols>
  <sheetData>
    <row r="1" spans="1:13" x14ac:dyDescent="0.3">
      <c r="A1" t="s">
        <v>67</v>
      </c>
      <c r="B1" t="s">
        <v>58</v>
      </c>
      <c r="C1" t="s">
        <v>73</v>
      </c>
      <c r="D1" s="3" t="s">
        <v>59</v>
      </c>
      <c r="E1" t="s">
        <v>61</v>
      </c>
      <c r="M1" s="3"/>
    </row>
    <row r="2" spans="1:13" x14ac:dyDescent="0.3">
      <c r="A2" t="s">
        <v>68</v>
      </c>
      <c r="B2">
        <v>0.16339999999999999</v>
      </c>
      <c r="C2">
        <v>0.25019999999999998</v>
      </c>
      <c r="D2">
        <v>0.25040000000000001</v>
      </c>
      <c r="E2">
        <v>0.25230000000000002</v>
      </c>
    </row>
    <row r="3" spans="1:13" x14ac:dyDescent="0.3">
      <c r="B3">
        <v>0.1666</v>
      </c>
      <c r="C3">
        <v>0.25650000000000001</v>
      </c>
      <c r="D3">
        <v>0.25600000000000001</v>
      </c>
      <c r="E3">
        <v>0.25609999999999999</v>
      </c>
    </row>
    <row r="4" spans="1:13" x14ac:dyDescent="0.3">
      <c r="B4">
        <v>0.16819999999999999</v>
      </c>
      <c r="C4">
        <v>0.25530000000000003</v>
      </c>
      <c r="D4">
        <v>0.25159999999999999</v>
      </c>
      <c r="E4">
        <v>0.25869999999999999</v>
      </c>
    </row>
    <row r="5" spans="1:13" x14ac:dyDescent="0.3">
      <c r="B5">
        <f>AVERAGE(B2:B4)</f>
        <v>0.16606666666666667</v>
      </c>
    </row>
    <row r="6" spans="1:13" x14ac:dyDescent="0.3">
      <c r="A6" t="s">
        <v>75</v>
      </c>
      <c r="C6">
        <f t="shared" ref="C6:E8" si="0">C2-$B$5</f>
        <v>8.413333333333331E-2</v>
      </c>
      <c r="D6">
        <f t="shared" si="0"/>
        <v>8.4333333333333343E-2</v>
      </c>
      <c r="E6">
        <f t="shared" si="0"/>
        <v>8.6233333333333356E-2</v>
      </c>
    </row>
    <row r="7" spans="1:13" x14ac:dyDescent="0.3">
      <c r="C7">
        <f t="shared" si="0"/>
        <v>9.0433333333333338E-2</v>
      </c>
      <c r="D7">
        <f t="shared" si="0"/>
        <v>8.9933333333333337E-2</v>
      </c>
      <c r="E7">
        <f t="shared" si="0"/>
        <v>9.0033333333333326E-2</v>
      </c>
    </row>
    <row r="8" spans="1:13" x14ac:dyDescent="0.3">
      <c r="C8">
        <f t="shared" si="0"/>
        <v>8.9233333333333359E-2</v>
      </c>
      <c r="D8">
        <f t="shared" si="0"/>
        <v>8.5533333333333322E-2</v>
      </c>
      <c r="E8">
        <f t="shared" si="0"/>
        <v>9.2633333333333318E-2</v>
      </c>
    </row>
    <row r="10" spans="1:13" x14ac:dyDescent="0.3">
      <c r="A10" t="s">
        <v>69</v>
      </c>
      <c r="B10" t="s">
        <v>58</v>
      </c>
      <c r="C10" t="s">
        <v>73</v>
      </c>
      <c r="D10" s="3" t="s">
        <v>59</v>
      </c>
      <c r="E10" t="s">
        <v>61</v>
      </c>
      <c r="M10" s="3"/>
    </row>
    <row r="11" spans="1:13" x14ac:dyDescent="0.3">
      <c r="A11" t="s">
        <v>68</v>
      </c>
      <c r="B11">
        <v>0.16769999999999999</v>
      </c>
      <c r="C11">
        <v>0.51060000000000005</v>
      </c>
      <c r="D11">
        <v>0.52380000000000004</v>
      </c>
      <c r="E11">
        <v>0.32619999999999999</v>
      </c>
    </row>
    <row r="12" spans="1:13" x14ac:dyDescent="0.3">
      <c r="B12">
        <v>0.1658</v>
      </c>
      <c r="C12">
        <v>0.51629999999999998</v>
      </c>
      <c r="D12">
        <v>0.52439999999999998</v>
      </c>
      <c r="E12">
        <v>0.32450000000000001</v>
      </c>
    </row>
    <row r="13" spans="1:13" x14ac:dyDescent="0.3">
      <c r="B13">
        <v>0.16589999999999999</v>
      </c>
      <c r="C13">
        <v>0.50449999999999995</v>
      </c>
      <c r="D13">
        <v>0.5272</v>
      </c>
      <c r="E13">
        <v>0.32400000000000001</v>
      </c>
    </row>
    <row r="14" spans="1:13" x14ac:dyDescent="0.3">
      <c r="B14">
        <f>AVERAGE(B11:B13)</f>
        <v>0.16646666666666668</v>
      </c>
    </row>
    <row r="15" spans="1:13" x14ac:dyDescent="0.3">
      <c r="A15" t="s">
        <v>75</v>
      </c>
      <c r="C15">
        <f t="shared" ref="C15:E17" si="1">C11-$B$5</f>
        <v>0.34453333333333336</v>
      </c>
      <c r="D15">
        <f t="shared" si="1"/>
        <v>0.35773333333333335</v>
      </c>
      <c r="E15">
        <f t="shared" si="1"/>
        <v>0.16013333333333332</v>
      </c>
    </row>
    <row r="16" spans="1:13" x14ac:dyDescent="0.3">
      <c r="C16">
        <f t="shared" si="1"/>
        <v>0.35023333333333329</v>
      </c>
      <c r="D16">
        <f t="shared" si="1"/>
        <v>0.35833333333333328</v>
      </c>
      <c r="E16">
        <f t="shared" si="1"/>
        <v>0.15843333333333334</v>
      </c>
    </row>
    <row r="17" spans="1:13" x14ac:dyDescent="0.3">
      <c r="C17">
        <f t="shared" si="1"/>
        <v>0.33843333333333325</v>
      </c>
      <c r="D17">
        <f t="shared" si="1"/>
        <v>0.36113333333333331</v>
      </c>
      <c r="E17">
        <f t="shared" si="1"/>
        <v>0.15793333333333334</v>
      </c>
    </row>
    <row r="19" spans="1:13" x14ac:dyDescent="0.3">
      <c r="A19" t="s">
        <v>70</v>
      </c>
      <c r="B19" t="s">
        <v>58</v>
      </c>
      <c r="C19" t="s">
        <v>73</v>
      </c>
      <c r="D19" s="3" t="s">
        <v>59</v>
      </c>
      <c r="E19" t="s">
        <v>61</v>
      </c>
      <c r="M19" s="3"/>
    </row>
    <row r="20" spans="1:13" x14ac:dyDescent="0.3">
      <c r="A20" t="s">
        <v>68</v>
      </c>
      <c r="B20">
        <v>0.16980000000000001</v>
      </c>
      <c r="C20">
        <v>0.81230000000000002</v>
      </c>
      <c r="D20">
        <v>0.82850000000000001</v>
      </c>
      <c r="E20">
        <v>0.52890000000000004</v>
      </c>
    </row>
    <row r="21" spans="1:13" x14ac:dyDescent="0.3">
      <c r="B21">
        <v>0.16239999999999999</v>
      </c>
      <c r="C21">
        <v>0.8155</v>
      </c>
      <c r="D21">
        <v>0.82940000000000003</v>
      </c>
      <c r="E21">
        <v>0.52559999999999996</v>
      </c>
    </row>
    <row r="22" spans="1:13" x14ac:dyDescent="0.3">
      <c r="B22">
        <v>0.1615</v>
      </c>
      <c r="C22">
        <v>0.81189999999999996</v>
      </c>
      <c r="D22">
        <v>0.82979999999999998</v>
      </c>
      <c r="E22">
        <v>0.52139999999999997</v>
      </c>
    </row>
    <row r="23" spans="1:13" x14ac:dyDescent="0.3">
      <c r="B23">
        <f>AVERAGE(B20:B22)</f>
        <v>0.16456666666666667</v>
      </c>
    </row>
    <row r="24" spans="1:13" x14ac:dyDescent="0.3">
      <c r="A24" t="s">
        <v>75</v>
      </c>
      <c r="C24">
        <f t="shared" ref="C24:E26" si="2">C20-$B$5</f>
        <v>0.64623333333333333</v>
      </c>
      <c r="D24">
        <f t="shared" si="2"/>
        <v>0.66243333333333332</v>
      </c>
      <c r="E24">
        <f t="shared" si="2"/>
        <v>0.36283333333333334</v>
      </c>
    </row>
    <row r="25" spans="1:13" x14ac:dyDescent="0.3">
      <c r="C25">
        <f t="shared" si="2"/>
        <v>0.64943333333333331</v>
      </c>
      <c r="D25">
        <f t="shared" si="2"/>
        <v>0.66333333333333333</v>
      </c>
      <c r="E25">
        <f t="shared" si="2"/>
        <v>0.35953333333333326</v>
      </c>
    </row>
    <row r="26" spans="1:13" x14ac:dyDescent="0.3">
      <c r="C26">
        <f t="shared" si="2"/>
        <v>0.64583333333333326</v>
      </c>
      <c r="D26">
        <f t="shared" si="2"/>
        <v>0.66373333333333329</v>
      </c>
      <c r="E26">
        <f t="shared" si="2"/>
        <v>0.35533333333333328</v>
      </c>
    </row>
    <row r="28" spans="1:13" x14ac:dyDescent="0.3">
      <c r="A28" t="s">
        <v>71</v>
      </c>
      <c r="B28" t="s">
        <v>58</v>
      </c>
      <c r="C28" t="s">
        <v>74</v>
      </c>
      <c r="D28" s="3" t="s">
        <v>60</v>
      </c>
      <c r="E28" t="s">
        <v>62</v>
      </c>
      <c r="M28" s="3"/>
    </row>
    <row r="29" spans="1:13" x14ac:dyDescent="0.3">
      <c r="A29" t="s">
        <v>68</v>
      </c>
      <c r="B29">
        <v>0.16650000000000001</v>
      </c>
      <c r="C29">
        <v>1.1418999999999999</v>
      </c>
      <c r="D29">
        <v>1.1829000000000001</v>
      </c>
      <c r="E29">
        <v>0.72270000000000001</v>
      </c>
    </row>
    <row r="30" spans="1:13" x14ac:dyDescent="0.3">
      <c r="B30">
        <v>0.1636</v>
      </c>
      <c r="C30">
        <v>1.1229</v>
      </c>
      <c r="D30">
        <v>1.1331</v>
      </c>
      <c r="E30">
        <v>0.75509999999999999</v>
      </c>
    </row>
    <row r="31" spans="1:13" x14ac:dyDescent="0.3">
      <c r="B31">
        <v>0.1603</v>
      </c>
      <c r="C31">
        <v>1.1293</v>
      </c>
      <c r="D31">
        <v>1.1111</v>
      </c>
      <c r="E31">
        <v>0.71209999999999996</v>
      </c>
    </row>
    <row r="32" spans="1:13" x14ac:dyDescent="0.3">
      <c r="B32">
        <f>AVERAGE(B29:B31)</f>
        <v>0.16346666666666668</v>
      </c>
    </row>
    <row r="33" spans="1:18" x14ac:dyDescent="0.3">
      <c r="A33" t="s">
        <v>75</v>
      </c>
      <c r="C33">
        <f t="shared" ref="C33:E35" si="3">C29-$B$5</f>
        <v>0.97583333333333322</v>
      </c>
      <c r="D33">
        <f t="shared" si="3"/>
        <v>1.0168333333333335</v>
      </c>
      <c r="E33">
        <f t="shared" si="3"/>
        <v>0.55663333333333331</v>
      </c>
    </row>
    <row r="34" spans="1:18" x14ac:dyDescent="0.3">
      <c r="C34">
        <f t="shared" si="3"/>
        <v>0.95683333333333331</v>
      </c>
      <c r="D34">
        <f t="shared" si="3"/>
        <v>0.9670333333333333</v>
      </c>
      <c r="E34">
        <f t="shared" si="3"/>
        <v>0.5890333333333333</v>
      </c>
    </row>
    <row r="35" spans="1:18" x14ac:dyDescent="0.3">
      <c r="C35">
        <f t="shared" si="3"/>
        <v>0.96323333333333327</v>
      </c>
      <c r="D35">
        <f t="shared" si="3"/>
        <v>0.94503333333333328</v>
      </c>
      <c r="E35">
        <f t="shared" si="3"/>
        <v>0.54603333333333326</v>
      </c>
    </row>
    <row r="38" spans="1:18" x14ac:dyDescent="0.3">
      <c r="B38" t="s">
        <v>68</v>
      </c>
      <c r="C38" s="16" t="s">
        <v>74</v>
      </c>
      <c r="D38" s="16"/>
      <c r="E38" s="16"/>
      <c r="F38" s="16" t="s">
        <v>60</v>
      </c>
      <c r="G38" s="16"/>
      <c r="H38" s="16"/>
      <c r="I38" s="16" t="s">
        <v>62</v>
      </c>
      <c r="J38" s="16"/>
      <c r="K38" s="16"/>
      <c r="L38" s="16"/>
      <c r="M38" s="16"/>
      <c r="N38" s="16"/>
    </row>
    <row r="39" spans="1:18" ht="14.5" x14ac:dyDescent="0.35">
      <c r="B39" t="s">
        <v>67</v>
      </c>
      <c r="C39" s="12">
        <f>C6</f>
        <v>8.413333333333331E-2</v>
      </c>
      <c r="D39" s="12">
        <f>C7</f>
        <v>9.0433333333333338E-2</v>
      </c>
      <c r="E39" s="12">
        <f>C8</f>
        <v>8.9233333333333359E-2</v>
      </c>
      <c r="F39" s="12">
        <f>D6</f>
        <v>8.4333333333333343E-2</v>
      </c>
      <c r="G39" s="12">
        <f>D7</f>
        <v>8.9933333333333337E-2</v>
      </c>
      <c r="H39" s="12">
        <f>D8</f>
        <v>8.5533333333333322E-2</v>
      </c>
      <c r="I39" s="12">
        <f>E6</f>
        <v>8.6233333333333356E-2</v>
      </c>
      <c r="J39" s="12">
        <f>E7</f>
        <v>9.0033333333333326E-2</v>
      </c>
      <c r="K39" s="12">
        <f>E8</f>
        <v>9.2633333333333318E-2</v>
      </c>
      <c r="L39" s="12"/>
      <c r="M39" s="12"/>
      <c r="N39" s="12"/>
      <c r="R39" s="13"/>
    </row>
    <row r="40" spans="1:18" ht="14.5" x14ac:dyDescent="0.35">
      <c r="B40" t="s">
        <v>69</v>
      </c>
      <c r="C40" s="12">
        <f>C15</f>
        <v>0.34453333333333336</v>
      </c>
      <c r="D40" s="12">
        <f>C16</f>
        <v>0.35023333333333329</v>
      </c>
      <c r="E40" s="12">
        <f>C17</f>
        <v>0.33843333333333325</v>
      </c>
      <c r="F40" s="12">
        <f>D15</f>
        <v>0.35773333333333335</v>
      </c>
      <c r="G40" s="12">
        <f>D16</f>
        <v>0.35833333333333328</v>
      </c>
      <c r="H40" s="12">
        <f>D17</f>
        <v>0.36113333333333331</v>
      </c>
      <c r="I40" s="12">
        <f>E15</f>
        <v>0.16013333333333332</v>
      </c>
      <c r="J40" s="12">
        <f>E16</f>
        <v>0.15843333333333334</v>
      </c>
      <c r="K40" s="12">
        <f>E17</f>
        <v>0.15793333333333334</v>
      </c>
      <c r="L40" s="12"/>
      <c r="M40" s="12"/>
      <c r="N40" s="12"/>
      <c r="R40" s="13"/>
    </row>
    <row r="41" spans="1:18" ht="14.5" x14ac:dyDescent="0.35">
      <c r="B41" t="s">
        <v>70</v>
      </c>
      <c r="C41" s="12">
        <f>C24</f>
        <v>0.64623333333333333</v>
      </c>
      <c r="D41" s="12">
        <f>C25</f>
        <v>0.64943333333333331</v>
      </c>
      <c r="E41" s="12">
        <f>C26</f>
        <v>0.64583333333333326</v>
      </c>
      <c r="F41" s="12">
        <f>D24</f>
        <v>0.66243333333333332</v>
      </c>
      <c r="G41" s="12">
        <f>D25</f>
        <v>0.66333333333333333</v>
      </c>
      <c r="H41" s="12">
        <f>D26</f>
        <v>0.66373333333333329</v>
      </c>
      <c r="I41" s="12">
        <f>E24</f>
        <v>0.36283333333333334</v>
      </c>
      <c r="J41" s="12">
        <f>E25</f>
        <v>0.35953333333333326</v>
      </c>
      <c r="K41" s="12">
        <f>E26</f>
        <v>0.35533333333333328</v>
      </c>
      <c r="L41" s="12"/>
      <c r="M41" s="12"/>
      <c r="N41" s="12"/>
      <c r="R41" s="13"/>
    </row>
    <row r="42" spans="1:18" ht="14.5" x14ac:dyDescent="0.35">
      <c r="B42" t="s">
        <v>71</v>
      </c>
      <c r="C42" s="12">
        <f>C33</f>
        <v>0.97583333333333322</v>
      </c>
      <c r="D42" s="12">
        <f>C34</f>
        <v>0.95683333333333331</v>
      </c>
      <c r="E42" s="12">
        <f>C35</f>
        <v>0.96323333333333327</v>
      </c>
      <c r="F42" s="12">
        <f>D33</f>
        <v>1.0168333333333335</v>
      </c>
      <c r="G42" s="12">
        <f>D34</f>
        <v>0.9670333333333333</v>
      </c>
      <c r="H42" s="12">
        <f>D35</f>
        <v>0.94503333333333328</v>
      </c>
      <c r="I42" s="12">
        <f>E33</f>
        <v>0.55663333333333331</v>
      </c>
      <c r="J42" s="12">
        <f>E34</f>
        <v>0.5890333333333333</v>
      </c>
      <c r="K42" s="12">
        <f>E35</f>
        <v>0.54603333333333326</v>
      </c>
      <c r="L42" s="12"/>
      <c r="M42" s="12"/>
      <c r="N42" s="12"/>
      <c r="R42" s="13"/>
    </row>
    <row r="43" spans="1:18" ht="14.5" x14ac:dyDescent="0.35">
      <c r="B43" t="s">
        <v>38</v>
      </c>
      <c r="F43">
        <f>_xlfn.T.TEST(C42:E42,F42:H42,2,3)</f>
        <v>0.6607486943447457</v>
      </c>
      <c r="I43">
        <f>_xlfn.T.TEST(C42:E42,I42:K42,2,3)</f>
        <v>1.8972497414179943E-4</v>
      </c>
      <c r="R43" s="13"/>
    </row>
    <row r="44" spans="1:18" ht="14.5" x14ac:dyDescent="0.35">
      <c r="R44" s="13"/>
    </row>
    <row r="45" spans="1:18" x14ac:dyDescent="0.3"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</row>
  </sheetData>
  <mergeCells count="8">
    <mergeCell ref="C38:E38"/>
    <mergeCell ref="F38:H38"/>
    <mergeCell ref="I38:K38"/>
    <mergeCell ref="L38:N38"/>
    <mergeCell ref="C45:E45"/>
    <mergeCell ref="F45:H45"/>
    <mergeCell ref="I45:K45"/>
    <mergeCell ref="L45:N4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071C3-9B08-4804-ADDE-C6F35B9C47C2}">
  <dimension ref="A1:M13"/>
  <sheetViews>
    <sheetView zoomScaleSheetLayoutView="100" workbookViewId="0">
      <selection activeCell="M18" sqref="M18"/>
    </sheetView>
  </sheetViews>
  <sheetFormatPr defaultColWidth="9" defaultRowHeight="14" x14ac:dyDescent="0.3"/>
  <cols>
    <col min="1" max="16384" width="9" style="9"/>
  </cols>
  <sheetData>
    <row r="1" spans="1:13" x14ac:dyDescent="0.3"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11</v>
      </c>
      <c r="M1" s="9">
        <v>12</v>
      </c>
    </row>
    <row r="2" spans="1:13" x14ac:dyDescent="0.3">
      <c r="A2" s="9" t="s">
        <v>50</v>
      </c>
      <c r="B2" s="9">
        <v>0.43980000000000002</v>
      </c>
      <c r="C2" s="9">
        <v>0.43140000000000001</v>
      </c>
      <c r="D2" s="9">
        <v>0.41970000000000002</v>
      </c>
      <c r="E2" s="9">
        <v>0.42699999999999999</v>
      </c>
      <c r="F2" s="9">
        <v>0.44059999999999999</v>
      </c>
      <c r="G2" s="9">
        <v>0.41289999999999999</v>
      </c>
      <c r="H2" s="9">
        <v>0.41620000000000001</v>
      </c>
      <c r="I2" s="9">
        <v>0.40629999999999999</v>
      </c>
      <c r="J2" s="9">
        <v>0.435</v>
      </c>
      <c r="K2" s="9">
        <v>0.44340000000000002</v>
      </c>
      <c r="L2" s="9">
        <v>0.42780000000000001</v>
      </c>
      <c r="M2" s="9">
        <v>0.40570000000000001</v>
      </c>
    </row>
    <row r="3" spans="1:13" x14ac:dyDescent="0.3">
      <c r="A3" s="9" t="s">
        <v>51</v>
      </c>
      <c r="B3" s="9">
        <v>0.39689999999999998</v>
      </c>
      <c r="C3" s="10">
        <v>0.16339999999999999</v>
      </c>
      <c r="D3" s="10">
        <v>0.25019999999999998</v>
      </c>
      <c r="E3" s="10">
        <v>0.25040000000000001</v>
      </c>
      <c r="F3" s="10">
        <v>0.25230000000000002</v>
      </c>
      <c r="G3" s="9">
        <v>0.40389999999999998</v>
      </c>
      <c r="H3" s="11">
        <v>0.16769999999999999</v>
      </c>
      <c r="I3" s="11">
        <v>0.51060000000000005</v>
      </c>
      <c r="J3" s="11">
        <v>0.52380000000000004</v>
      </c>
      <c r="K3" s="11">
        <v>0.32619999999999999</v>
      </c>
      <c r="L3" s="9">
        <v>0.4425</v>
      </c>
      <c r="M3" s="9">
        <v>0.40300000000000002</v>
      </c>
    </row>
    <row r="4" spans="1:13" x14ac:dyDescent="0.3">
      <c r="A4" s="9" t="s">
        <v>52</v>
      </c>
      <c r="B4" s="9">
        <v>0.44729999999999998</v>
      </c>
      <c r="C4" s="10">
        <v>0.1666</v>
      </c>
      <c r="D4" s="10">
        <v>0.25650000000000001</v>
      </c>
      <c r="E4" s="10">
        <v>0.25600000000000001</v>
      </c>
      <c r="F4" s="10">
        <v>0.25609999999999999</v>
      </c>
      <c r="G4" s="9">
        <v>0.39710000000000001</v>
      </c>
      <c r="H4" s="11">
        <v>0.1658</v>
      </c>
      <c r="I4" s="11">
        <v>0.51629999999999998</v>
      </c>
      <c r="J4" s="11">
        <v>0.52439999999999998</v>
      </c>
      <c r="K4" s="11">
        <v>0.32450000000000001</v>
      </c>
      <c r="L4" s="9">
        <v>0.44409999999999999</v>
      </c>
      <c r="M4" s="9">
        <v>0.4083</v>
      </c>
    </row>
    <row r="5" spans="1:13" x14ac:dyDescent="0.3">
      <c r="A5" s="9" t="s">
        <v>53</v>
      </c>
      <c r="B5" s="9">
        <v>0.4199</v>
      </c>
      <c r="C5" s="10">
        <v>0.16819999999999999</v>
      </c>
      <c r="D5" s="10">
        <v>0.25530000000000003</v>
      </c>
      <c r="E5" s="10">
        <v>0.25159999999999999</v>
      </c>
      <c r="F5" s="10">
        <v>0.25869999999999999</v>
      </c>
      <c r="G5" s="9">
        <v>0.4078</v>
      </c>
      <c r="H5" s="11">
        <v>0.16589999999999999</v>
      </c>
      <c r="I5" s="11">
        <v>0.50449999999999995</v>
      </c>
      <c r="J5" s="11">
        <v>0.5272</v>
      </c>
      <c r="K5" s="11">
        <v>0.32400000000000001</v>
      </c>
      <c r="L5" s="9">
        <v>0.43409999999999999</v>
      </c>
      <c r="M5" s="9">
        <v>0.42159999999999997</v>
      </c>
    </row>
    <row r="6" spans="1:13" x14ac:dyDescent="0.3">
      <c r="A6" s="9" t="s">
        <v>54</v>
      </c>
      <c r="B6" s="9">
        <v>0.40839999999999999</v>
      </c>
      <c r="C6" s="11">
        <v>0.16980000000000001</v>
      </c>
      <c r="D6" s="11">
        <v>0.81230000000000002</v>
      </c>
      <c r="E6" s="11">
        <v>0.82850000000000001</v>
      </c>
      <c r="F6" s="11">
        <v>0.52890000000000004</v>
      </c>
      <c r="G6" s="9">
        <v>0.4476</v>
      </c>
      <c r="H6" s="10">
        <v>0.16650000000000001</v>
      </c>
      <c r="I6" s="10">
        <v>1.1418999999999999</v>
      </c>
      <c r="J6" s="10">
        <v>1.1829000000000001</v>
      </c>
      <c r="K6" s="10">
        <v>0.72270000000000001</v>
      </c>
      <c r="L6" s="9">
        <v>0.436</v>
      </c>
      <c r="M6" s="9">
        <v>0.41930000000000001</v>
      </c>
    </row>
    <row r="7" spans="1:13" x14ac:dyDescent="0.3">
      <c r="A7" s="9" t="s">
        <v>55</v>
      </c>
      <c r="B7" s="9">
        <v>0.40899999999999997</v>
      </c>
      <c r="C7" s="11">
        <v>0.16239999999999999</v>
      </c>
      <c r="D7" s="11">
        <v>0.8155</v>
      </c>
      <c r="E7" s="11">
        <v>0.82940000000000003</v>
      </c>
      <c r="F7" s="11">
        <v>0.52559999999999996</v>
      </c>
      <c r="G7" s="9">
        <v>0.41239999999999999</v>
      </c>
      <c r="H7" s="10">
        <v>0.1636</v>
      </c>
      <c r="I7" s="10">
        <v>1.1229</v>
      </c>
      <c r="J7" s="10">
        <v>1.1331</v>
      </c>
      <c r="K7" s="10">
        <v>0.75509999999999999</v>
      </c>
      <c r="L7" s="9">
        <v>0.40110000000000001</v>
      </c>
      <c r="M7" s="9">
        <v>0.41649999999999998</v>
      </c>
    </row>
    <row r="8" spans="1:13" x14ac:dyDescent="0.3">
      <c r="A8" s="9" t="s">
        <v>56</v>
      </c>
      <c r="B8" s="9">
        <v>0.40770000000000001</v>
      </c>
      <c r="C8" s="11">
        <v>0.1615</v>
      </c>
      <c r="D8" s="11">
        <v>0.81189999999999996</v>
      </c>
      <c r="E8" s="11">
        <v>0.82979999999999998</v>
      </c>
      <c r="F8" s="11">
        <v>0.52139999999999997</v>
      </c>
      <c r="G8" s="9">
        <v>0.42159999999999997</v>
      </c>
      <c r="H8" s="10">
        <v>0.1603</v>
      </c>
      <c r="I8" s="10">
        <v>1.1293</v>
      </c>
      <c r="J8" s="10">
        <v>1.1111</v>
      </c>
      <c r="K8" s="10">
        <v>0.71209999999999996</v>
      </c>
      <c r="L8" s="9">
        <v>0.40489999999999998</v>
      </c>
      <c r="M8" s="9">
        <v>0.40960000000000002</v>
      </c>
    </row>
    <row r="9" spans="1:13" x14ac:dyDescent="0.3">
      <c r="A9" s="9" t="s">
        <v>57</v>
      </c>
      <c r="B9" s="9">
        <v>0.40739999999999998</v>
      </c>
      <c r="C9" s="9">
        <v>0.43930000000000002</v>
      </c>
      <c r="D9" s="9">
        <v>0.44190000000000002</v>
      </c>
      <c r="E9" s="9">
        <v>0.44650000000000001</v>
      </c>
      <c r="F9" s="9">
        <v>0.4229</v>
      </c>
      <c r="G9" s="9">
        <v>0.42649999999999999</v>
      </c>
      <c r="H9" s="9">
        <v>0.39960000000000001</v>
      </c>
      <c r="I9" s="9">
        <v>0.40960000000000002</v>
      </c>
      <c r="J9" s="9">
        <v>0.4123</v>
      </c>
      <c r="K9" s="9">
        <v>0.4335</v>
      </c>
      <c r="L9" s="9">
        <v>0.40899999999999997</v>
      </c>
      <c r="M9" s="9">
        <v>0.4118</v>
      </c>
    </row>
    <row r="11" spans="1:13" x14ac:dyDescent="0.3">
      <c r="C11" s="9" t="s">
        <v>58</v>
      </c>
      <c r="D11" s="9" t="s">
        <v>74</v>
      </c>
      <c r="E11" s="9" t="s">
        <v>59</v>
      </c>
      <c r="F11" s="9" t="s">
        <v>61</v>
      </c>
      <c r="H11" s="9" t="s">
        <v>58</v>
      </c>
      <c r="I11" s="9" t="s">
        <v>73</v>
      </c>
      <c r="J11" s="9" t="s">
        <v>59</v>
      </c>
      <c r="K11" s="9" t="s">
        <v>61</v>
      </c>
    </row>
    <row r="12" spans="1:13" x14ac:dyDescent="0.3">
      <c r="C12" s="17" t="s">
        <v>65</v>
      </c>
      <c r="D12" s="17"/>
      <c r="E12" s="17"/>
      <c r="F12" s="17"/>
      <c r="H12" s="17" t="s">
        <v>66</v>
      </c>
      <c r="I12" s="17"/>
      <c r="J12" s="17"/>
      <c r="K12" s="17"/>
    </row>
    <row r="13" spans="1:13" x14ac:dyDescent="0.3">
      <c r="C13" s="17" t="s">
        <v>63</v>
      </c>
      <c r="D13" s="17"/>
      <c r="E13" s="17"/>
      <c r="F13" s="17"/>
      <c r="H13" s="17" t="s">
        <v>64</v>
      </c>
      <c r="I13" s="17"/>
      <c r="J13" s="17"/>
      <c r="K13" s="17"/>
    </row>
  </sheetData>
  <mergeCells count="4">
    <mergeCell ref="C13:F13"/>
    <mergeCell ref="H13:K13"/>
    <mergeCell ref="C12:F12"/>
    <mergeCell ref="H12:K12"/>
  </mergeCells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result</vt:lpstr>
      <vt:lpstr>raw data</vt:lpstr>
      <vt:lpstr>CCK8_data</vt:lpstr>
      <vt:lpstr>CCK8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Ada</cp:lastModifiedBy>
  <dcterms:created xsi:type="dcterms:W3CDTF">2015-06-05T18:19:34Z</dcterms:created>
  <dcterms:modified xsi:type="dcterms:W3CDTF">2025-01-25T00:59:13Z</dcterms:modified>
</cp:coreProperties>
</file>